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 activeTab="3"/>
  </bookViews>
  <sheets>
    <sheet name="ИНФО" sheetId="1" r:id="rId1"/>
    <sheet name="БАЛАНС" sheetId="2" r:id="rId2"/>
    <sheet name="ОПР" sheetId="3" r:id="rId3"/>
    <sheet name="ПП" sheetId="4" r:id="rId4"/>
    <sheet name="СК" sheetId="5" r:id="rId5"/>
  </sheets>
  <calcPr calcId="125725"/>
</workbook>
</file>

<file path=xl/calcChain.xml><?xml version="1.0" encoding="utf-8"?>
<calcChain xmlns="http://schemas.openxmlformats.org/spreadsheetml/2006/main">
  <c r="C28" i="3"/>
  <c r="I29" i="2"/>
  <c r="H29"/>
  <c r="D14" i="3"/>
  <c r="D10" i="4"/>
  <c r="D14"/>
  <c r="D11"/>
  <c r="I11" i="5"/>
  <c r="H17" i="2"/>
  <c r="D31"/>
  <c r="D35" s="1"/>
  <c r="D17" i="3"/>
  <c r="D22" s="1"/>
  <c r="H19"/>
  <c r="H22"/>
  <c r="H26" i="2"/>
  <c r="H31"/>
  <c r="H41"/>
  <c r="H39"/>
  <c r="H37"/>
  <c r="D45"/>
  <c r="E31"/>
  <c r="E35" s="1"/>
  <c r="E17"/>
  <c r="E23" s="1"/>
  <c r="E26" s="1"/>
  <c r="D18" i="4"/>
  <c r="D19"/>
  <c r="G22"/>
  <c r="F23"/>
  <c r="G21"/>
  <c r="G23" s="1"/>
  <c r="E19"/>
  <c r="G18"/>
  <c r="G19" s="1"/>
  <c r="G15"/>
  <c r="G14"/>
  <c r="G13"/>
  <c r="G12"/>
  <c r="G11"/>
  <c r="G16" s="1"/>
  <c r="G10"/>
  <c r="E16"/>
  <c r="I45" i="2"/>
  <c r="I44"/>
  <c r="I41"/>
  <c r="I33" s="1"/>
  <c r="I43" s="1"/>
  <c r="I48" s="1"/>
  <c r="I39"/>
  <c r="I37"/>
  <c r="I26"/>
  <c r="I20"/>
  <c r="I17"/>
  <c r="E45"/>
  <c r="E39"/>
  <c r="H11" i="3"/>
  <c r="H18" s="1"/>
  <c r="D25"/>
  <c r="D28" s="1"/>
  <c r="D11"/>
  <c r="G19"/>
  <c r="G22" s="1"/>
  <c r="D39" i="2"/>
  <c r="A3"/>
  <c r="C4"/>
  <c r="G4"/>
  <c r="D17"/>
  <c r="D23" s="1"/>
  <c r="H20"/>
  <c r="H44"/>
  <c r="H45"/>
  <c r="B52"/>
  <c r="E52"/>
  <c r="F52"/>
  <c r="G11" i="3"/>
  <c r="G18" s="1"/>
  <c r="C11"/>
  <c r="C22" s="1"/>
  <c r="C14"/>
  <c r="C25"/>
  <c r="J9" i="5"/>
  <c r="J10"/>
  <c r="G11"/>
  <c r="G15"/>
  <c r="J13"/>
  <c r="D12" i="4"/>
  <c r="D13"/>
  <c r="D15"/>
  <c r="D22"/>
  <c r="C29" i="1"/>
  <c r="E29" s="1"/>
  <c r="D29" s="1"/>
  <c r="A3" i="3"/>
  <c r="B5"/>
  <c r="F5"/>
  <c r="A40"/>
  <c r="C40"/>
  <c r="F40"/>
  <c r="A3" i="4"/>
  <c r="B4"/>
  <c r="E4"/>
  <c r="B16"/>
  <c r="C16"/>
  <c r="B19"/>
  <c r="C19"/>
  <c r="B23"/>
  <c r="C23"/>
  <c r="A30"/>
  <c r="C30"/>
  <c r="F30"/>
  <c r="B2" i="5"/>
  <c r="C3"/>
  <c r="H3"/>
  <c r="J12"/>
  <c r="I15"/>
  <c r="A20"/>
  <c r="E20"/>
  <c r="I20"/>
  <c r="D21" i="4"/>
  <c r="D23" s="1"/>
  <c r="F16"/>
  <c r="F24" s="1"/>
  <c r="F19"/>
  <c r="E23"/>
  <c r="I14" i="5"/>
  <c r="C28" i="1"/>
  <c r="E28"/>
  <c r="D28" s="1"/>
  <c r="G14" i="5"/>
  <c r="H14"/>
  <c r="H15"/>
  <c r="J11"/>
  <c r="E24" i="4"/>
  <c r="H22" i="2"/>
  <c r="I22"/>
  <c r="B24" i="4"/>
  <c r="D16" l="1"/>
  <c r="D24" s="1"/>
  <c r="D26" s="1"/>
  <c r="C25" i="1" s="1"/>
  <c r="E25" s="1"/>
  <c r="D25" s="1"/>
  <c r="C24" i="4"/>
  <c r="H43" i="2"/>
  <c r="H48" s="1"/>
  <c r="D46"/>
  <c r="C27" i="1"/>
  <c r="E27" s="1"/>
  <c r="D27" s="1"/>
  <c r="D26" i="2"/>
  <c r="G24" i="3"/>
  <c r="G34" s="1"/>
  <c r="C29"/>
  <c r="C30"/>
  <c r="J14" i="5"/>
  <c r="J15"/>
  <c r="C21" i="1" s="1"/>
  <c r="E21" s="1"/>
  <c r="D21" s="1"/>
  <c r="C22"/>
  <c r="E22" s="1"/>
  <c r="D22" s="1"/>
  <c r="G24" i="4"/>
  <c r="G26" s="1"/>
  <c r="C24" i="1" s="1"/>
  <c r="E24" s="1"/>
  <c r="D24" s="1"/>
  <c r="D30" i="3"/>
  <c r="D29"/>
  <c r="H24"/>
  <c r="E46" i="2"/>
  <c r="E48"/>
  <c r="C33" i="1" s="1"/>
  <c r="E33" s="1"/>
  <c r="D33" s="1"/>
  <c r="D48" i="2" l="1"/>
  <c r="C32" i="1" s="1"/>
  <c r="E32" s="1"/>
  <c r="D32" s="1"/>
  <c r="C31" i="3"/>
  <c r="C33" s="1"/>
  <c r="D31"/>
  <c r="D33" s="1"/>
  <c r="H34"/>
  <c r="C18" i="1" l="1"/>
  <c r="E18" s="1"/>
  <c r="D18" s="1"/>
  <c r="C15"/>
  <c r="E15" s="1"/>
  <c r="D15" s="1"/>
  <c r="C34" i="3"/>
  <c r="C35" i="1" s="1"/>
  <c r="E35" s="1"/>
  <c r="D35" s="1"/>
  <c r="D34" i="3"/>
  <c r="C36" i="1" s="1"/>
  <c r="E36" s="1"/>
  <c r="D36" s="1"/>
  <c r="C19"/>
  <c r="E19" s="1"/>
  <c r="D19" s="1"/>
  <c r="C16"/>
  <c r="E16" s="1"/>
  <c r="D16" s="1"/>
</calcChain>
</file>

<file path=xl/sharedStrings.xml><?xml version="1.0" encoding="utf-8"?>
<sst xmlns="http://schemas.openxmlformats.org/spreadsheetml/2006/main" count="251" uniqueCount="214">
  <si>
    <t>ДАННИ</t>
  </si>
  <si>
    <t>ПОПЪЛНИ ЖЪЛТИТЕ ПОЛЕТА!!!</t>
  </si>
  <si>
    <t>ИМЕ НА ФИРМАТА</t>
  </si>
  <si>
    <t>СД "НАЧЕВИ-90 и сие"  гр.СЛИВЕН</t>
  </si>
  <si>
    <t>БУЛСТАТ</t>
  </si>
  <si>
    <t>ГОДИНА</t>
  </si>
  <si>
    <t>ОТЧЕТ КЪМ ДАТА:</t>
  </si>
  <si>
    <t>ДАТА НА СЪСТАВЯНЕ</t>
  </si>
  <si>
    <t>СЪСТАВИТЕЛ</t>
  </si>
  <si>
    <t>РЪКОВОДИТЕЛ</t>
  </si>
  <si>
    <t>Контроли</t>
  </si>
  <si>
    <t>1. Равнение на печалбата за текущата година по СБ и ОПР</t>
  </si>
  <si>
    <t>2. Равнение на печалбата за предходната година по СБ и ОПР</t>
  </si>
  <si>
    <t>3. Равнение на загубата за текущата година по СБ и ОПР</t>
  </si>
  <si>
    <t>4. Равнение на загубата за предходната година по СБ и ОПР</t>
  </si>
  <si>
    <t>5. Равнение на собствения капитал за текущата година по СБ и ОСК</t>
  </si>
  <si>
    <t>6. Равнение на собствения капитал за предходната година по СБ и ОСК</t>
  </si>
  <si>
    <t>7. Равнение на паричните средства за предходната година по СБ и ОПП</t>
  </si>
  <si>
    <t>8. Равнение на паричните средства за текущата година по СБ и ОПП</t>
  </si>
  <si>
    <t>9. Равнение на ДМА по СБ и ДА</t>
  </si>
  <si>
    <t>10. Равнение на ДНМА по СБ И ДА</t>
  </si>
  <si>
    <t>11. Равнение на ДФА по СБ И ДА</t>
  </si>
  <si>
    <r>
      <t xml:space="preserve">12. Равнение на Сума на Актива и </t>
    </r>
    <r>
      <rPr>
        <i/>
        <sz val="10"/>
        <rFont val="Tahoma"/>
        <family val="2"/>
        <charset val="204"/>
      </rPr>
      <t xml:space="preserve">Сума на пасива </t>
    </r>
    <r>
      <rPr>
        <sz val="10"/>
        <rFont val="Tahoma"/>
        <family val="2"/>
        <charset val="204"/>
      </rPr>
      <t>по СБ текуща година</t>
    </r>
  </si>
  <si>
    <r>
      <t xml:space="preserve">13. Равнение на Сума на Актива и </t>
    </r>
    <r>
      <rPr>
        <i/>
        <sz val="10"/>
        <rFont val="Tahoma"/>
        <family val="2"/>
        <charset val="204"/>
      </rPr>
      <t xml:space="preserve">Сума на пасива </t>
    </r>
    <r>
      <rPr>
        <sz val="10"/>
        <rFont val="Tahoma"/>
        <family val="2"/>
        <charset val="204"/>
      </rPr>
      <t>по СБ предходна година</t>
    </r>
  </si>
  <si>
    <r>
      <t xml:space="preserve">13. Равнение на Сума на Разходи и </t>
    </r>
    <r>
      <rPr>
        <i/>
        <sz val="10"/>
        <rFont val="Tahoma"/>
        <family val="2"/>
        <charset val="204"/>
      </rPr>
      <t xml:space="preserve">Сума на приходи  </t>
    </r>
    <r>
      <rPr>
        <sz val="10"/>
        <rFont val="Tahoma"/>
        <family val="2"/>
        <charset val="204"/>
      </rPr>
      <t>по ОПР текуща година</t>
    </r>
  </si>
  <si>
    <r>
      <t xml:space="preserve">14. Равнение на Сума на Разходи и </t>
    </r>
    <r>
      <rPr>
        <i/>
        <sz val="10"/>
        <rFont val="Tahoma"/>
        <family val="2"/>
        <charset val="204"/>
      </rPr>
      <t xml:space="preserve">Сума на приходи  </t>
    </r>
    <r>
      <rPr>
        <sz val="10"/>
        <rFont val="Tahoma"/>
        <family val="2"/>
        <charset val="204"/>
      </rPr>
      <t>по ОПР предходна година</t>
    </r>
  </si>
  <si>
    <t xml:space="preserve"> </t>
  </si>
  <si>
    <t>БАЛАНС</t>
  </si>
  <si>
    <t>НА</t>
  </si>
  <si>
    <t>КЪМ</t>
  </si>
  <si>
    <t>ИДЕНТИФИКАЦИОНЕН  НОМЕР:</t>
  </si>
  <si>
    <t>АКТИВ</t>
  </si>
  <si>
    <t>ПАСИВ</t>
  </si>
  <si>
    <t>код</t>
  </si>
  <si>
    <t>Суми (хил.лв.)</t>
  </si>
  <si>
    <t>РАЗДЕЛИ, ГРУПИ, СТАТИИ</t>
  </si>
  <si>
    <t>на</t>
  </si>
  <si>
    <t>Текуща</t>
  </si>
  <si>
    <t>Предходна</t>
  </si>
  <si>
    <t>реда</t>
  </si>
  <si>
    <t>година</t>
  </si>
  <si>
    <t>а</t>
  </si>
  <si>
    <t>А.  ЗАПИСАН, но НЕВНЕСЕН КАПИТАЛ</t>
  </si>
  <si>
    <t>А. СОБСТВЕН КАПИТАЛ</t>
  </si>
  <si>
    <t>Б.  НЕТЕКУЩИ   АКТИВИ</t>
  </si>
  <si>
    <t>I. ЗАПИСАН КАПИТАЛ</t>
  </si>
  <si>
    <t>I. НЕМАТЕРИАЛНИ АКТИВИ</t>
  </si>
  <si>
    <t>II. ПРЕМИИ ОТ ЕМИСИИ</t>
  </si>
  <si>
    <t xml:space="preserve">Общо за група I : </t>
  </si>
  <si>
    <t>III. РЕЗЕРВ ОТ ПОСЛЕДВАЩИ ОЦЕНКИ</t>
  </si>
  <si>
    <t>II.  ДЪЛГОТРАЙНИ МАТЕРИАЛНИ АКТИВИ</t>
  </si>
  <si>
    <t>IV. РЕЗЕРВИ</t>
  </si>
  <si>
    <t>1. Земи и сгради, в т.ч.:</t>
  </si>
  <si>
    <t>1. Други резерви</t>
  </si>
  <si>
    <t>--- земи</t>
  </si>
  <si>
    <t xml:space="preserve">Общо за група IV : </t>
  </si>
  <si>
    <t>--- сгради</t>
  </si>
  <si>
    <t>V. Натрупана печалба / загуба от мин. години, в т.ч. :</t>
  </si>
  <si>
    <t>2. Машини, производствено оборудване и апаратура</t>
  </si>
  <si>
    <t xml:space="preserve"> --- Неразпределена печалба</t>
  </si>
  <si>
    <t>3. Съоръжения и други ДМА</t>
  </si>
  <si>
    <t xml:space="preserve">Общо за група V : </t>
  </si>
  <si>
    <t xml:space="preserve">Общо за група II : </t>
  </si>
  <si>
    <t>VI. ТЕКУЩА ПЕЧАЛБА ( ЗАГУБА )</t>
  </si>
  <si>
    <t>III.  ДЪЛГОСРОЧНИ ФИНАНСОВИ  АКТИВИ</t>
  </si>
  <si>
    <t xml:space="preserve">ОБЩО  за  РАЗДЕЛ  "А" : </t>
  </si>
  <si>
    <t>Б. ПРОВИЗИИ и СХОДНИ ЗАДЪЛЖЕНИЯ</t>
  </si>
  <si>
    <t xml:space="preserve">ОБЩО  за  РАЗДЕЛ  "Б" : </t>
  </si>
  <si>
    <t>IV. ОТСРОЧЕНИ ДАНЪЦИ</t>
  </si>
  <si>
    <t>В. ЗАДЪЛЖЕНИЯ</t>
  </si>
  <si>
    <t xml:space="preserve">ОБЩО ЗА РАЗДЕЛ "Б" : </t>
  </si>
  <si>
    <t>1. Задължения към финансови предприятия, в т.ч. :</t>
  </si>
  <si>
    <t>В. ТЕКУЩИ  АКТИВИ</t>
  </si>
  <si>
    <t>до   1 година</t>
  </si>
  <si>
    <t>I.  МАТЕРИАЛНИ ЗАПАСИ</t>
  </si>
  <si>
    <t>над 1 година</t>
  </si>
  <si>
    <t>1. Суровини и материали</t>
  </si>
  <si>
    <t>2. Задължения към доставчици, в т.ч. :</t>
  </si>
  <si>
    <t>2. Незавършено производство</t>
  </si>
  <si>
    <t>3. Продукция и стоки, в т.ч.:</t>
  </si>
  <si>
    <t>3. Задължения по аванси в т.ч.:</t>
  </si>
  <si>
    <t>--- стоки</t>
  </si>
  <si>
    <t>4.Предоставени аванси</t>
  </si>
  <si>
    <t xml:space="preserve">Общо по група I : </t>
  </si>
  <si>
    <t xml:space="preserve">4. Други задължения, в т.ч. : </t>
  </si>
  <si>
    <t>II. ВЗЕМАНИЯ</t>
  </si>
  <si>
    <t xml:space="preserve"> --- други задължения, в т.ч. :</t>
  </si>
  <si>
    <t>1. Вземания от клиенти и доставчици</t>
  </si>
  <si>
    <t xml:space="preserve">2. Други вземания </t>
  </si>
  <si>
    <t xml:space="preserve"> --- към персонала, в т.ч. :</t>
  </si>
  <si>
    <t xml:space="preserve">Общо по група II : </t>
  </si>
  <si>
    <t>III. ИВЕСТИЦИИ</t>
  </si>
  <si>
    <t xml:space="preserve"> --- осигурителни задължения, в т.ч. :</t>
  </si>
  <si>
    <t xml:space="preserve">Общо по група III : </t>
  </si>
  <si>
    <t>IV. ПАРИЧНИ СРЕДСТВА</t>
  </si>
  <si>
    <t xml:space="preserve"> --- данъчни задължения, в т.ч. :</t>
  </si>
  <si>
    <t>1. Парични средства в брой</t>
  </si>
  <si>
    <t>2. Парични средства в безсрочни сметки  ( депозити )</t>
  </si>
  <si>
    <t xml:space="preserve">ОБЩО  за  РАЗДЕЛ  "В", в т.ч. : </t>
  </si>
  <si>
    <t xml:space="preserve">Общо по група IV : </t>
  </si>
  <si>
    <t xml:space="preserve">ОБЩО ЗА РАЗДЕЛ "В" : </t>
  </si>
  <si>
    <t>Г. РАЗХОДИ ЗА БЪДЕЩИ ПЕРИОДИ</t>
  </si>
  <si>
    <t>Г.Финансирания и приходи за бъд.периоди</t>
  </si>
  <si>
    <t>СУМА НА АКТИВА ( раздели А+Б+В+Г )</t>
  </si>
  <si>
    <t>СУМА НА ПАСИВА (раздели А+Б+В+Г)</t>
  </si>
  <si>
    <t>Дата на съставяне:</t>
  </si>
  <si>
    <t>Съставител : _________</t>
  </si>
  <si>
    <t>Ръководител : __________________</t>
  </si>
  <si>
    <t>ОТЧЕТ ЗА ПРИХОДИТЕ И РАЗХОДИТЕ</t>
  </si>
  <si>
    <t>към</t>
  </si>
  <si>
    <t>Идентиф.номер:</t>
  </si>
  <si>
    <t>НАИМЕНОВАНИЕ НА РАЗХОДИТЕ</t>
  </si>
  <si>
    <t>Сума ( в хил.лв. )</t>
  </si>
  <si>
    <t>НАИМЕНОВАНИЕ НА ПРИХОДИТЕ</t>
  </si>
  <si>
    <t>Текуща
година</t>
  </si>
  <si>
    <t>Предх.
година</t>
  </si>
  <si>
    <t>А. РАЗХОДИ</t>
  </si>
  <si>
    <t>Б. ПРИХОДИ</t>
  </si>
  <si>
    <t>1. Разходи за суровини, мат. И ВУ, в т.ч. :</t>
  </si>
  <si>
    <t>1. Нетни приходи от продажби, в т.ч. :</t>
  </si>
  <si>
    <t xml:space="preserve">    а ) суровини и материали</t>
  </si>
  <si>
    <t>а)      Продукция</t>
  </si>
  <si>
    <t xml:space="preserve">    б ) външни услуги</t>
  </si>
  <si>
    <t>б)      Стоки</t>
  </si>
  <si>
    <t>2. Разходи за персонала, в т.ч. :</t>
  </si>
  <si>
    <t>в)      Услуги</t>
  </si>
  <si>
    <t>2. Увеличение на запасите от продукция и НП</t>
  </si>
  <si>
    <t xml:space="preserve">    а ) разходи за възнаграждения</t>
  </si>
  <si>
    <t xml:space="preserve">    б ) разходи за осигуровки, в т.ч.:</t>
  </si>
  <si>
    <t>ОБЩО приходи от оперативна дейност</t>
  </si>
  <si>
    <t>3. Разходи за амортизация и обезценка</t>
  </si>
  <si>
    <t xml:space="preserve">    а ) разходи за амортиз.ДА, в т.ч.:</t>
  </si>
  <si>
    <t xml:space="preserve">    - полож.разл.от пром.на вал.курсове</t>
  </si>
  <si>
    <t xml:space="preserve">   - разходи за амортизация</t>
  </si>
  <si>
    <t>Общо финансови приходи</t>
  </si>
  <si>
    <t>4. Други разходи, в т.ч. :</t>
  </si>
  <si>
    <t xml:space="preserve">    Общо Приходи </t>
  </si>
  <si>
    <t xml:space="preserve"> а ) балансова ст-ст на продадени активи</t>
  </si>
  <si>
    <t>ОБЩО Разходи за оперативна дейност</t>
  </si>
  <si>
    <t>5. Разходи от обезценка на фин.активи, вкл. инвестициите, признати като текущи активи</t>
  </si>
  <si>
    <t xml:space="preserve"> - отриц.разлики от пром.валутни курсове</t>
  </si>
  <si>
    <t>6. Разходи за лихви и други фин.разходи</t>
  </si>
  <si>
    <t>а) разходи за лихви</t>
  </si>
  <si>
    <t>б) други финансови разходи</t>
  </si>
  <si>
    <t>Общо финансови разходи</t>
  </si>
  <si>
    <t>7. Печалба от обичайната дейност</t>
  </si>
  <si>
    <t xml:space="preserve">Общо Разходи </t>
  </si>
  <si>
    <t>8. Счетоводна печалба</t>
  </si>
  <si>
    <t>9. Разходи за данъци от печалбата</t>
  </si>
  <si>
    <t xml:space="preserve">10. Печалба </t>
  </si>
  <si>
    <t>ВСИЧКО (Общо РАЗХОДИ)</t>
  </si>
  <si>
    <t>ВСИЧКО ( Общо ПРИХОДИ)</t>
  </si>
  <si>
    <t>Съставител:</t>
  </si>
  <si>
    <t>Ръководител :</t>
  </si>
  <si>
    <t>ОТЧЕТ ЗА ПАРИЧНИТЕ ПОТОЦИ по ПРЕКИЯ МЕТОД</t>
  </si>
  <si>
    <t>за</t>
  </si>
  <si>
    <t>Идент.№:</t>
  </si>
  <si>
    <t>(хил.лв.)</t>
  </si>
  <si>
    <t>НАИМЕНОВАНИЕ НА ПАРИЧНИТЕ ПОТОЦИ</t>
  </si>
  <si>
    <t>Текущ период</t>
  </si>
  <si>
    <t>Предходен период</t>
  </si>
  <si>
    <t>постъпления</t>
  </si>
  <si>
    <t>плащания</t>
  </si>
  <si>
    <t>нетен
поток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</si>
  <si>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</si>
  <si>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</si>
  <si>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трудови възнаграждения</t>
  </si>
  <si>
    <t>Парични потоци от полож.и отрицателни валутни курсови разлики</t>
  </si>
  <si>
    <t>Платени и възстановени данъци върху печалбата</t>
  </si>
  <si>
    <t>Плащания при разпределения на печалби</t>
  </si>
  <si>
    <t>Други парични потоци от основна дейност</t>
  </si>
  <si>
    <t>Всичко парични потоци от основна дейност  ( А )</t>
  </si>
  <si>
    <t>Б. Парични потоци от инвестиционна дейност</t>
  </si>
  <si>
    <t>Парични потоци, свързани с дълготрайни активи</t>
  </si>
  <si>
    <t>Всичко парични потоци от инвестиционна дейност  ( Б )</t>
  </si>
  <si>
    <t>В. Парични потоци от финансова дейност</t>
  </si>
  <si>
    <t>Парични потоци, свъзани с получени или предоставени заеми</t>
  </si>
  <si>
    <t>Парични потоци от лихви,комисионни, дивиденти и други подобни</t>
  </si>
  <si>
    <t>Всичко парични потоци от финансова дейност  ( В )</t>
  </si>
  <si>
    <t>Г. Изменение на паричните средства през периода  
     ( А + Б + В )</t>
  </si>
  <si>
    <t>Д. Парични средства в началото на периода</t>
  </si>
  <si>
    <t>Е. Парични средства в края на периода</t>
  </si>
  <si>
    <t>Ръководител:</t>
  </si>
  <si>
    <t>ОТЧЕТ ЗА СОБСТВЕНИЯ КАПИТАЛ</t>
  </si>
  <si>
    <t xml:space="preserve">ЗА </t>
  </si>
  <si>
    <t>ИДЕНТ.НОМЕР:</t>
  </si>
  <si>
    <t>( хил. лв.)</t>
  </si>
  <si>
    <t>ПОКАЗАТЕЛИ</t>
  </si>
  <si>
    <t>Други резерви</t>
  </si>
  <si>
    <t>фин.резултат
от минали
години</t>
  </si>
  <si>
    <t>текуща</t>
  </si>
  <si>
    <t>ОБЩО</t>
  </si>
  <si>
    <t>неразпр.
печалба</t>
  </si>
  <si>
    <t>печалба /
загуба</t>
  </si>
  <si>
    <t>собствен
капитал</t>
  </si>
  <si>
    <t>Салдо в началото на отчетния период</t>
  </si>
  <si>
    <t>1. Финансов резултат за текущия период</t>
  </si>
  <si>
    <t>2. Разпределение на печалба, в т.ч.:</t>
  </si>
  <si>
    <t xml:space="preserve">    --- за дивиденти</t>
  </si>
  <si>
    <t>3. Други изменения в собствения капитал</t>
  </si>
  <si>
    <t>Съставител : _________________</t>
  </si>
  <si>
    <t>Ръководител: ____________</t>
  </si>
  <si>
    <t>Салдо в края на отчетния период</t>
  </si>
  <si>
    <t>Собствен капитал към края на отчетния период</t>
  </si>
  <si>
    <t>--- продукция</t>
  </si>
  <si>
    <t>3. Разходи за придоб.активи по СН</t>
  </si>
  <si>
    <t>4. Други приходи</t>
  </si>
  <si>
    <t xml:space="preserve">    - други</t>
  </si>
  <si>
    <t>4. Предост.аванси и ДМА в процес на изграждане</t>
  </si>
  <si>
    <t>Христина Иванова</t>
  </si>
  <si>
    <t>1. Програмни продукти</t>
  </si>
  <si>
    <t>2. Предоставени аванси и нематер.активи в процес изграждане</t>
  </si>
  <si>
    <t>5. Други лихви и фин.приходи, в т.ч.:</t>
  </si>
  <si>
    <t>Иван Начев</t>
  </si>
</sst>
</file>

<file path=xl/styles.xml><?xml version="1.0" encoding="utf-8"?>
<styleSheet xmlns="http://schemas.openxmlformats.org/spreadsheetml/2006/main">
  <numFmts count="3">
    <numFmt numFmtId="172" formatCode="dd/mm/yyyy&quot; г.&quot;;@"/>
    <numFmt numFmtId="173" formatCode="0;\(0\)"/>
    <numFmt numFmtId="180" formatCode="0;\(0\);"/>
  </numFmts>
  <fonts count="55">
    <font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i/>
      <u/>
      <sz val="10"/>
      <color indexed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ahoma"/>
      <family val="2"/>
      <charset val="204"/>
    </font>
    <font>
      <sz val="10"/>
      <name val="Tahoma"/>
      <family val="2"/>
      <charset val="204"/>
    </font>
    <font>
      <i/>
      <sz val="10"/>
      <name val="Tahoma"/>
      <family val="2"/>
      <charset val="204"/>
    </font>
    <font>
      <b/>
      <sz val="18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color indexed="8"/>
      <name val="Times New Roman Cyr"/>
      <family val="1"/>
      <charset val="204"/>
    </font>
    <font>
      <sz val="16"/>
      <name val="Times New Roman Cyr"/>
      <family val="1"/>
      <charset val="204"/>
    </font>
    <font>
      <sz val="7"/>
      <color indexed="8"/>
      <name val="Times New Roman Cyr"/>
      <family val="1"/>
      <charset val="204"/>
    </font>
    <font>
      <sz val="8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8"/>
      <color indexed="8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color indexed="8"/>
      <name val="Times New Roman Cyr"/>
      <family val="1"/>
      <charset val="204"/>
    </font>
    <font>
      <b/>
      <i/>
      <u/>
      <sz val="10"/>
      <name val="Times New Roman Cyr"/>
      <family val="1"/>
      <charset val="204"/>
    </font>
    <font>
      <b/>
      <u/>
      <sz val="10"/>
      <name val="Times New Roman Cyr"/>
      <family val="1"/>
      <charset val="204"/>
    </font>
    <font>
      <sz val="8"/>
      <color indexed="8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Arial"/>
      <family val="2"/>
      <charset val="204"/>
    </font>
    <font>
      <sz val="8"/>
      <color indexed="8"/>
      <name val="Arial"/>
      <family val="2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1"/>
      <color indexed="8"/>
      <name val="Times New Roman Cyr"/>
      <family val="1"/>
      <charset val="204"/>
    </font>
    <font>
      <b/>
      <sz val="11"/>
      <color indexed="8"/>
      <name val="Times New Roman Cyr"/>
      <family val="1"/>
      <charset val="204"/>
    </font>
    <font>
      <b/>
      <sz val="10"/>
      <color indexed="8"/>
      <name val="HelvDL"/>
      <charset val="204"/>
    </font>
    <font>
      <b/>
      <sz val="10"/>
      <name val="Arial"/>
      <family val="2"/>
      <charset val="204"/>
    </font>
    <font>
      <i/>
      <sz val="10"/>
      <name val="Times New Roman Cyr"/>
      <family val="1"/>
      <charset val="204"/>
    </font>
    <font>
      <sz val="8"/>
      <name val="Arial"/>
      <family val="2"/>
      <charset val="204"/>
    </font>
    <font>
      <sz val="9"/>
      <color indexed="8"/>
      <name val="Times New Roman Cyr"/>
      <family val="1"/>
      <charset val="204"/>
    </font>
    <font>
      <sz val="9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/>
    <xf numFmtId="0" fontId="5" fillId="2" borderId="1" xfId="0" applyNumberFormat="1" applyFont="1" applyFill="1" applyBorder="1"/>
    <xf numFmtId="172" fontId="5" fillId="2" borderId="1" xfId="0" applyNumberFormat="1" applyFont="1" applyFill="1" applyBorder="1"/>
    <xf numFmtId="0" fontId="4" fillId="0" borderId="1" xfId="0" applyFont="1" applyFill="1" applyBorder="1"/>
    <xf numFmtId="0" fontId="7" fillId="0" borderId="0" xfId="0" applyFont="1" applyBorder="1"/>
    <xf numFmtId="0" fontId="7" fillId="3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" fontId="7" fillId="3" borderId="1" xfId="0" applyNumberFormat="1" applyFont="1" applyFill="1" applyBorder="1"/>
    <xf numFmtId="173" fontId="1" fillId="0" borderId="0" xfId="0" applyNumberFormat="1" applyFont="1" applyFill="1" applyAlignment="1" applyProtection="1">
      <alignment vertical="center"/>
      <protection locked="0"/>
    </xf>
    <xf numFmtId="173" fontId="1" fillId="0" borderId="0" xfId="0" applyNumberFormat="1" applyFont="1" applyFill="1" applyProtection="1">
      <protection locked="0"/>
    </xf>
    <xf numFmtId="173" fontId="12" fillId="0" borderId="0" xfId="0" applyNumberFormat="1" applyFont="1" applyFill="1" applyAlignment="1" applyProtection="1">
      <alignment horizontal="right"/>
      <protection locked="0"/>
    </xf>
    <xf numFmtId="173" fontId="13" fillId="0" borderId="0" xfId="0" applyNumberFormat="1" applyFont="1" applyFill="1" applyAlignment="1" applyProtection="1">
      <alignment horizontal="center" vertical="center"/>
      <protection locked="0"/>
    </xf>
    <xf numFmtId="173" fontId="13" fillId="0" borderId="0" xfId="0" applyNumberFormat="1" applyFont="1" applyFill="1" applyAlignment="1" applyProtection="1">
      <alignment vertical="center"/>
      <protection locked="0"/>
    </xf>
    <xf numFmtId="173" fontId="1" fillId="0" borderId="1" xfId="0" applyNumberFormat="1" applyFont="1" applyFill="1" applyBorder="1" applyAlignment="1" applyProtection="1">
      <alignment horizontal="center" vertical="center"/>
      <protection locked="0"/>
    </xf>
    <xf numFmtId="173" fontId="15" fillId="0" borderId="1" xfId="0" applyNumberFormat="1" applyFont="1" applyFill="1" applyBorder="1" applyAlignment="1" applyProtection="1">
      <alignment horizontal="center" vertical="center"/>
      <protection locked="0"/>
    </xf>
    <xf numFmtId="173" fontId="16" fillId="0" borderId="1" xfId="0" applyNumberFormat="1" applyFont="1" applyFill="1" applyBorder="1" applyAlignment="1" applyProtection="1">
      <alignment horizontal="center" vertical="center"/>
      <protection locked="0"/>
    </xf>
    <xf numFmtId="173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3" fontId="10" fillId="0" borderId="1" xfId="0" applyNumberFormat="1" applyFont="1" applyFill="1" applyBorder="1" applyAlignment="1" applyProtection="1">
      <alignment vertical="center"/>
      <protection locked="0"/>
    </xf>
    <xf numFmtId="173" fontId="1" fillId="0" borderId="1" xfId="0" applyNumberFormat="1" applyFont="1" applyFill="1" applyBorder="1" applyAlignment="1" applyProtection="1">
      <alignment vertical="center"/>
      <protection locked="0"/>
    </xf>
    <xf numFmtId="173" fontId="10" fillId="0" borderId="1" xfId="0" applyNumberFormat="1" applyFont="1" applyFill="1" applyBorder="1" applyAlignment="1" applyProtection="1">
      <alignment horizontal="left" vertical="center"/>
      <protection locked="0"/>
    </xf>
    <xf numFmtId="173" fontId="17" fillId="0" borderId="1" xfId="0" applyNumberFormat="1" applyFont="1" applyFill="1" applyBorder="1" applyAlignment="1" applyProtection="1">
      <alignment horizontal="center" vertical="center"/>
      <protection locked="0"/>
    </xf>
    <xf numFmtId="173" fontId="18" fillId="0" borderId="1" xfId="0" applyNumberFormat="1" applyFont="1" applyFill="1" applyBorder="1" applyAlignment="1" applyProtection="1">
      <alignment horizontal="left" vertical="center"/>
      <protection locked="0"/>
    </xf>
    <xf numFmtId="173" fontId="19" fillId="0" borderId="1" xfId="0" applyNumberFormat="1" applyFont="1" applyFill="1" applyBorder="1" applyAlignment="1" applyProtection="1">
      <alignment horizontal="right" vertical="center"/>
      <protection locked="0"/>
    </xf>
    <xf numFmtId="173" fontId="1" fillId="0" borderId="1" xfId="0" applyNumberFormat="1" applyFont="1" applyFill="1" applyBorder="1" applyAlignment="1" applyProtection="1">
      <alignment vertical="center"/>
    </xf>
    <xf numFmtId="173" fontId="20" fillId="0" borderId="1" xfId="0" applyNumberFormat="1" applyFont="1" applyFill="1" applyBorder="1" applyAlignment="1" applyProtection="1">
      <alignment horizontal="center" vertical="center"/>
      <protection locked="0"/>
    </xf>
    <xf numFmtId="173" fontId="21" fillId="0" borderId="1" xfId="0" applyNumberFormat="1" applyFont="1" applyFill="1" applyBorder="1" applyAlignment="1" applyProtection="1">
      <alignment vertical="center"/>
      <protection locked="0"/>
    </xf>
    <xf numFmtId="173" fontId="22" fillId="0" borderId="1" xfId="0" applyNumberFormat="1" applyFont="1" applyFill="1" applyBorder="1" applyAlignment="1" applyProtection="1">
      <alignment vertical="center"/>
      <protection locked="0"/>
    </xf>
    <xf numFmtId="173" fontId="17" fillId="0" borderId="1" xfId="0" applyNumberFormat="1" applyFont="1" applyFill="1" applyBorder="1" applyAlignment="1" applyProtection="1">
      <alignment vertical="center"/>
      <protection locked="0"/>
    </xf>
    <xf numFmtId="173" fontId="19" fillId="0" borderId="1" xfId="0" applyNumberFormat="1" applyFont="1" applyFill="1" applyBorder="1" applyAlignment="1" applyProtection="1">
      <alignment horizontal="center" vertical="center"/>
      <protection locked="0"/>
    </xf>
    <xf numFmtId="173" fontId="18" fillId="0" borderId="1" xfId="0" applyNumberFormat="1" applyFont="1" applyFill="1" applyBorder="1" applyAlignment="1" applyProtection="1">
      <alignment horizontal="center" vertical="center"/>
      <protection locked="0"/>
    </xf>
    <xf numFmtId="173" fontId="23" fillId="0" borderId="1" xfId="0" applyNumberFormat="1" applyFont="1" applyFill="1" applyBorder="1" applyAlignment="1" applyProtection="1">
      <alignment horizontal="center" vertical="center"/>
      <protection locked="0"/>
    </xf>
    <xf numFmtId="173" fontId="19" fillId="0" borderId="1" xfId="0" applyNumberFormat="1" applyFont="1" applyFill="1" applyBorder="1" applyAlignment="1" applyProtection="1">
      <alignment horizontal="center" vertical="center"/>
    </xf>
    <xf numFmtId="173" fontId="10" fillId="0" borderId="1" xfId="0" applyNumberFormat="1" applyFont="1" applyFill="1" applyBorder="1" applyAlignment="1" applyProtection="1">
      <alignment horizontal="center" vertical="center"/>
      <protection locked="0"/>
    </xf>
    <xf numFmtId="173" fontId="24" fillId="0" borderId="1" xfId="0" applyNumberFormat="1" applyFont="1" applyFill="1" applyBorder="1" applyAlignment="1" applyProtection="1">
      <alignment horizontal="right" vertical="center"/>
      <protection locked="0"/>
    </xf>
    <xf numFmtId="173" fontId="25" fillId="0" borderId="1" xfId="0" applyNumberFormat="1" applyFont="1" applyFill="1" applyBorder="1" applyAlignment="1" applyProtection="1">
      <alignment vertical="center"/>
      <protection locked="0"/>
    </xf>
    <xf numFmtId="173" fontId="13" fillId="0" borderId="1" xfId="0" applyNumberFormat="1" applyFont="1" applyFill="1" applyBorder="1" applyAlignment="1" applyProtection="1">
      <alignment vertical="center"/>
      <protection locked="0"/>
    </xf>
    <xf numFmtId="173" fontId="13" fillId="0" borderId="0" xfId="0" applyNumberFormat="1" applyFont="1" applyFill="1" applyBorder="1" applyAlignment="1" applyProtection="1">
      <alignment vertical="center"/>
      <protection locked="0"/>
    </xf>
    <xf numFmtId="173" fontId="26" fillId="0" borderId="0" xfId="0" applyNumberFormat="1" applyFont="1" applyFill="1" applyBorder="1" applyAlignment="1" applyProtection="1">
      <alignment vertical="center"/>
      <protection locked="0"/>
    </xf>
    <xf numFmtId="173" fontId="26" fillId="0" borderId="0" xfId="0" applyNumberFormat="1" applyFont="1" applyFill="1" applyBorder="1" applyAlignment="1" applyProtection="1">
      <alignment vertical="center"/>
    </xf>
    <xf numFmtId="173" fontId="20" fillId="0" borderId="0" xfId="0" applyNumberFormat="1" applyFont="1" applyFill="1" applyBorder="1" applyAlignment="1" applyProtection="1">
      <alignment vertical="center"/>
      <protection locked="0"/>
    </xf>
    <xf numFmtId="173" fontId="1" fillId="0" borderId="0" xfId="0" applyNumberFormat="1" applyFont="1" applyFill="1" applyBorder="1" applyAlignment="1" applyProtection="1">
      <alignment vertical="center"/>
      <protection locked="0"/>
    </xf>
    <xf numFmtId="173" fontId="25" fillId="0" borderId="0" xfId="0" applyNumberFormat="1" applyFont="1" applyFill="1" applyBorder="1" applyAlignment="1" applyProtection="1">
      <alignment vertical="center"/>
      <protection locked="0"/>
    </xf>
    <xf numFmtId="173" fontId="22" fillId="0" borderId="0" xfId="0" applyNumberFormat="1" applyFont="1" applyFill="1" applyBorder="1" applyAlignment="1" applyProtection="1">
      <alignment horizontal="right" vertical="center"/>
      <protection locked="0"/>
    </xf>
    <xf numFmtId="172" fontId="1" fillId="0" borderId="0" xfId="0" applyNumberFormat="1" applyFont="1" applyFill="1" applyAlignment="1" applyProtection="1">
      <alignment horizontal="left" vertical="center"/>
      <protection locked="0"/>
    </xf>
    <xf numFmtId="173" fontId="1" fillId="0" borderId="0" xfId="0" applyNumberFormat="1" applyFont="1" applyFill="1" applyAlignment="1" applyProtection="1">
      <alignment horizontal="right" vertical="center"/>
      <protection locked="0"/>
    </xf>
    <xf numFmtId="173" fontId="4" fillId="0" borderId="0" xfId="1" applyNumberFormat="1" applyFont="1" applyFill="1" applyAlignment="1" applyProtection="1">
      <alignment vertical="center"/>
      <protection locked="0"/>
    </xf>
    <xf numFmtId="173" fontId="29" fillId="0" borderId="0" xfId="1" applyNumberFormat="1" applyFont="1" applyFill="1" applyAlignment="1" applyProtection="1">
      <alignment horizontal="center" vertical="center"/>
      <protection locked="0"/>
    </xf>
    <xf numFmtId="173" fontId="29" fillId="0" borderId="0" xfId="1" applyNumberFormat="1" applyFont="1" applyFill="1" applyAlignment="1" applyProtection="1">
      <alignment vertical="center"/>
      <protection locked="0"/>
    </xf>
    <xf numFmtId="173" fontId="31" fillId="0" borderId="0" xfId="1" applyNumberFormat="1" applyFont="1" applyFill="1" applyAlignment="1" applyProtection="1">
      <alignment vertical="center"/>
      <protection locked="0"/>
    </xf>
    <xf numFmtId="173" fontId="31" fillId="0" borderId="0" xfId="1" applyNumberFormat="1" applyFont="1" applyFill="1" applyAlignment="1" applyProtection="1">
      <alignment horizontal="right" vertical="center"/>
      <protection locked="0"/>
    </xf>
    <xf numFmtId="172" fontId="4" fillId="0" borderId="0" xfId="1" applyNumberFormat="1" applyFont="1" applyFill="1" applyAlignment="1" applyProtection="1">
      <alignment horizontal="left" vertical="center"/>
      <protection locked="0"/>
    </xf>
    <xf numFmtId="173" fontId="0" fillId="0" borderId="0" xfId="0" applyNumberFormat="1" applyFill="1" applyProtection="1">
      <protection locked="0"/>
    </xf>
    <xf numFmtId="173" fontId="36" fillId="0" borderId="0" xfId="0" applyNumberFormat="1" applyFont="1" applyFill="1" applyAlignment="1" applyProtection="1">
      <alignment horizontal="right" vertical="center"/>
      <protection locked="0"/>
    </xf>
    <xf numFmtId="173" fontId="37" fillId="0" borderId="0" xfId="0" applyNumberFormat="1" applyFont="1" applyFill="1" applyAlignment="1" applyProtection="1">
      <alignment vertical="center"/>
      <protection locked="0"/>
    </xf>
    <xf numFmtId="173" fontId="0" fillId="0" borderId="0" xfId="0" applyNumberFormat="1" applyFill="1" applyAlignment="1" applyProtection="1">
      <alignment vertical="center"/>
      <protection locked="0"/>
    </xf>
    <xf numFmtId="173" fontId="0" fillId="0" borderId="0" xfId="0" applyNumberFormat="1" applyFont="1" applyFill="1" applyAlignment="1" applyProtection="1">
      <alignment vertical="center"/>
      <protection locked="0"/>
    </xf>
    <xf numFmtId="173" fontId="38" fillId="0" borderId="0" xfId="0" applyNumberFormat="1" applyFont="1" applyFill="1" applyAlignment="1" applyProtection="1">
      <alignment vertical="center"/>
      <protection locked="0"/>
    </xf>
    <xf numFmtId="173" fontId="0" fillId="0" borderId="2" xfId="0" applyNumberFormat="1" applyFont="1" applyFill="1" applyBorder="1" applyAlignment="1" applyProtection="1">
      <alignment horizontal="center" vertical="center"/>
      <protection locked="0"/>
    </xf>
    <xf numFmtId="173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3" fontId="39" fillId="0" borderId="3" xfId="0" applyNumberFormat="1" applyFont="1" applyFill="1" applyBorder="1" applyAlignment="1" applyProtection="1">
      <alignment horizontal="center" vertical="center"/>
      <protection locked="0"/>
    </xf>
    <xf numFmtId="173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173" fontId="39" fillId="0" borderId="0" xfId="0" applyNumberFormat="1" applyFont="1" applyFill="1" applyProtection="1">
      <protection locked="0"/>
    </xf>
    <xf numFmtId="173" fontId="10" fillId="0" borderId="4" xfId="0" applyNumberFormat="1" applyFont="1" applyFill="1" applyBorder="1" applyAlignment="1" applyProtection="1">
      <alignment vertical="center"/>
      <protection locked="0"/>
    </xf>
    <xf numFmtId="173" fontId="25" fillId="0" borderId="4" xfId="0" applyNumberFormat="1" applyFont="1" applyFill="1" applyBorder="1" applyAlignment="1" applyProtection="1">
      <alignment vertical="center"/>
    </xf>
    <xf numFmtId="173" fontId="40" fillId="0" borderId="1" xfId="0" applyNumberFormat="1" applyFont="1" applyFill="1" applyBorder="1" applyAlignment="1" applyProtection="1">
      <alignment vertical="center"/>
      <protection locked="0"/>
    </xf>
    <xf numFmtId="173" fontId="25" fillId="0" borderId="1" xfId="0" applyNumberFormat="1" applyFont="1" applyFill="1" applyBorder="1" applyAlignment="1" applyProtection="1">
      <alignment vertical="center"/>
    </xf>
    <xf numFmtId="173" fontId="40" fillId="0" borderId="1" xfId="0" applyNumberFormat="1" applyFont="1" applyFill="1" applyBorder="1" applyAlignment="1" applyProtection="1">
      <alignment vertical="center" wrapText="1"/>
      <protection locked="0"/>
    </xf>
    <xf numFmtId="173" fontId="40" fillId="0" borderId="5" xfId="0" applyNumberFormat="1" applyFont="1" applyFill="1" applyBorder="1" applyAlignment="1" applyProtection="1">
      <alignment vertical="center"/>
      <protection locked="0"/>
    </xf>
    <xf numFmtId="173" fontId="10" fillId="0" borderId="3" xfId="0" applyNumberFormat="1" applyFont="1" applyFill="1" applyBorder="1" applyAlignment="1" applyProtection="1">
      <alignment horizontal="right" vertical="center"/>
      <protection locked="0"/>
    </xf>
    <xf numFmtId="173" fontId="25" fillId="0" borderId="3" xfId="0" applyNumberFormat="1" applyFont="1" applyFill="1" applyBorder="1" applyAlignment="1" applyProtection="1">
      <alignment vertical="center"/>
    </xf>
    <xf numFmtId="173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173" fontId="25" fillId="0" borderId="0" xfId="0" applyNumberFormat="1" applyFont="1" applyFill="1" applyAlignment="1" applyProtection="1">
      <alignment vertical="center"/>
      <protection locked="0"/>
    </xf>
    <xf numFmtId="172" fontId="0" fillId="0" borderId="0" xfId="0" applyNumberFormat="1" applyFill="1" applyAlignment="1" applyProtection="1">
      <alignment horizontal="left"/>
      <protection locked="0"/>
    </xf>
    <xf numFmtId="173" fontId="41" fillId="0" borderId="0" xfId="0" applyNumberFormat="1" applyFont="1" applyFill="1" applyProtection="1">
      <protection locked="0"/>
    </xf>
    <xf numFmtId="173" fontId="4" fillId="0" borderId="0" xfId="0" applyNumberFormat="1" applyFont="1" applyFill="1" applyAlignment="1" applyProtection="1">
      <alignment vertical="center"/>
      <protection locked="0"/>
    </xf>
    <xf numFmtId="173" fontId="4" fillId="0" borderId="0" xfId="0" applyNumberFormat="1" applyFont="1" applyFill="1" applyProtection="1">
      <protection locked="0"/>
    </xf>
    <xf numFmtId="173" fontId="42" fillId="0" borderId="0" xfId="0" applyNumberFormat="1" applyFont="1" applyFill="1" applyAlignment="1" applyProtection="1">
      <alignment horizontal="center" vertical="center"/>
      <protection locked="0"/>
    </xf>
    <xf numFmtId="173" fontId="33" fillId="0" borderId="0" xfId="0" applyNumberFormat="1" applyFont="1" applyFill="1" applyAlignment="1" applyProtection="1">
      <alignment horizontal="center" vertical="center"/>
      <protection locked="0"/>
    </xf>
    <xf numFmtId="173" fontId="5" fillId="0" borderId="0" xfId="0" applyNumberFormat="1" applyFont="1" applyFill="1" applyAlignment="1" applyProtection="1">
      <alignment horizontal="right"/>
      <protection locked="0"/>
    </xf>
    <xf numFmtId="173" fontId="5" fillId="0" borderId="0" xfId="0" applyNumberFormat="1" applyFont="1" applyFill="1" applyAlignment="1" applyProtection="1">
      <alignment horizontal="left" vertical="center"/>
      <protection locked="0"/>
    </xf>
    <xf numFmtId="173" fontId="4" fillId="0" borderId="0" xfId="0" applyNumberFormat="1" applyFont="1" applyFill="1" applyAlignment="1" applyProtection="1">
      <alignment horizontal="center" vertical="center"/>
      <protection locked="0"/>
    </xf>
    <xf numFmtId="173" fontId="44" fillId="0" borderId="0" xfId="0" applyNumberFormat="1" applyFont="1" applyFill="1" applyAlignment="1" applyProtection="1">
      <alignment horizontal="center" vertical="center"/>
      <protection locked="0"/>
    </xf>
    <xf numFmtId="173" fontId="45" fillId="0" borderId="0" xfId="0" applyNumberFormat="1" applyFont="1" applyFill="1" applyAlignment="1" applyProtection="1">
      <alignment vertical="center"/>
      <protection locked="0"/>
    </xf>
    <xf numFmtId="173" fontId="4" fillId="0" borderId="1" xfId="0" applyNumberFormat="1" applyFont="1" applyFill="1" applyBorder="1" applyAlignment="1" applyProtection="1">
      <alignment horizontal="center" vertical="center"/>
      <protection locked="0"/>
    </xf>
    <xf numFmtId="173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17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3" fontId="4" fillId="0" borderId="1" xfId="0" applyNumberFormat="1" applyFont="1" applyFill="1" applyBorder="1" applyAlignment="1" applyProtection="1">
      <alignment vertical="center"/>
      <protection locked="0"/>
    </xf>
    <xf numFmtId="173" fontId="4" fillId="0" borderId="1" xfId="0" applyNumberFormat="1" applyFont="1" applyFill="1" applyBorder="1" applyAlignment="1" applyProtection="1">
      <alignment vertical="center"/>
    </xf>
    <xf numFmtId="172" fontId="4" fillId="0" borderId="0" xfId="0" applyNumberFormat="1" applyFont="1" applyFill="1" applyAlignment="1" applyProtection="1">
      <alignment horizontal="left" vertical="center"/>
      <protection locked="0"/>
    </xf>
    <xf numFmtId="173" fontId="25" fillId="0" borderId="6" xfId="0" applyNumberFormat="1" applyFont="1" applyFill="1" applyBorder="1" applyAlignment="1" applyProtection="1">
      <alignment vertical="center"/>
      <protection locked="0"/>
    </xf>
    <xf numFmtId="173" fontId="1" fillId="0" borderId="6" xfId="0" applyNumberFormat="1" applyFont="1" applyFill="1" applyBorder="1" applyAlignment="1" applyProtection="1">
      <alignment vertical="center"/>
      <protection locked="0"/>
    </xf>
    <xf numFmtId="173" fontId="21" fillId="0" borderId="6" xfId="0" applyNumberFormat="1" applyFont="1" applyFill="1" applyBorder="1" applyAlignment="1" applyProtection="1">
      <alignment vertical="center"/>
      <protection locked="0"/>
    </xf>
    <xf numFmtId="173" fontId="21" fillId="0" borderId="2" xfId="0" applyNumberFormat="1" applyFont="1" applyFill="1" applyBorder="1" applyAlignment="1" applyProtection="1">
      <alignment vertical="center"/>
      <protection locked="0"/>
    </xf>
    <xf numFmtId="173" fontId="1" fillId="0" borderId="2" xfId="0" applyNumberFormat="1" applyFont="1" applyFill="1" applyBorder="1" applyAlignment="1" applyProtection="1">
      <alignment vertical="center"/>
      <protection locked="0"/>
    </xf>
    <xf numFmtId="173" fontId="21" fillId="0" borderId="4" xfId="0" applyNumberFormat="1" applyFont="1" applyFill="1" applyBorder="1" applyAlignment="1" applyProtection="1">
      <alignment vertical="center"/>
      <protection locked="0"/>
    </xf>
    <xf numFmtId="173" fontId="1" fillId="0" borderId="4" xfId="0" applyNumberFormat="1" applyFont="1" applyFill="1" applyBorder="1" applyAlignment="1" applyProtection="1">
      <alignment vertical="center"/>
      <protection locked="0"/>
    </xf>
    <xf numFmtId="173" fontId="21" fillId="0" borderId="7" xfId="0" applyNumberFormat="1" applyFont="1" applyFill="1" applyBorder="1" applyAlignment="1" applyProtection="1">
      <alignment vertical="center"/>
      <protection locked="0"/>
    </xf>
    <xf numFmtId="173" fontId="1" fillId="0" borderId="7" xfId="0" applyNumberFormat="1" applyFont="1" applyFill="1" applyBorder="1" applyAlignment="1" applyProtection="1">
      <alignment vertical="center"/>
      <protection locked="0"/>
    </xf>
    <xf numFmtId="173" fontId="1" fillId="0" borderId="7" xfId="0" applyNumberFormat="1" applyFont="1" applyFill="1" applyBorder="1" applyAlignment="1" applyProtection="1">
      <alignment vertical="center"/>
    </xf>
    <xf numFmtId="49" fontId="21" fillId="0" borderId="7" xfId="0" applyNumberFormat="1" applyFont="1" applyFill="1" applyBorder="1" applyAlignment="1" applyProtection="1">
      <alignment vertical="center"/>
      <protection locked="0"/>
    </xf>
    <xf numFmtId="173" fontId="19" fillId="0" borderId="7" xfId="0" applyNumberFormat="1" applyFont="1" applyFill="1" applyBorder="1" applyAlignment="1" applyProtection="1">
      <alignment horizontal="right" vertical="center"/>
      <protection locked="0"/>
    </xf>
    <xf numFmtId="173" fontId="20" fillId="0" borderId="7" xfId="0" applyNumberFormat="1" applyFont="1" applyFill="1" applyBorder="1" applyAlignment="1" applyProtection="1">
      <alignment horizontal="center" vertical="center"/>
      <protection locked="0"/>
    </xf>
    <xf numFmtId="173" fontId="1" fillId="0" borderId="8" xfId="0" applyNumberFormat="1" applyFont="1" applyFill="1" applyBorder="1" applyAlignment="1" applyProtection="1">
      <alignment vertical="center"/>
      <protection locked="0"/>
    </xf>
    <xf numFmtId="173" fontId="26" fillId="0" borderId="8" xfId="0" applyNumberFormat="1" applyFont="1" applyFill="1" applyBorder="1" applyAlignment="1" applyProtection="1">
      <alignment vertical="center"/>
      <protection locked="0"/>
    </xf>
    <xf numFmtId="173" fontId="23" fillId="0" borderId="2" xfId="0" applyNumberFormat="1" applyFont="1" applyFill="1" applyBorder="1" applyAlignment="1" applyProtection="1">
      <alignment horizontal="center" vertical="center"/>
      <protection locked="0"/>
    </xf>
    <xf numFmtId="173" fontId="1" fillId="0" borderId="2" xfId="0" applyNumberFormat="1" applyFont="1" applyFill="1" applyBorder="1" applyAlignment="1" applyProtection="1">
      <alignment vertical="center"/>
    </xf>
    <xf numFmtId="173" fontId="25" fillId="0" borderId="7" xfId="0" applyNumberFormat="1" applyFont="1" applyFill="1" applyBorder="1" applyAlignment="1" applyProtection="1">
      <alignment vertical="center"/>
      <protection locked="0"/>
    </xf>
    <xf numFmtId="173" fontId="19" fillId="0" borderId="7" xfId="0" applyNumberFormat="1" applyFont="1" applyFill="1" applyBorder="1" applyAlignment="1" applyProtection="1">
      <alignment horizontal="left" vertical="center"/>
      <protection locked="0"/>
    </xf>
    <xf numFmtId="173" fontId="26" fillId="0" borderId="7" xfId="0" applyNumberFormat="1" applyFont="1" applyFill="1" applyBorder="1" applyAlignment="1" applyProtection="1">
      <alignment vertical="center"/>
    </xf>
    <xf numFmtId="173" fontId="13" fillId="0" borderId="7" xfId="0" applyNumberFormat="1" applyFont="1" applyFill="1" applyBorder="1" applyAlignment="1" applyProtection="1">
      <alignment vertical="center"/>
      <protection locked="0"/>
    </xf>
    <xf numFmtId="173" fontId="26" fillId="0" borderId="7" xfId="0" applyNumberFormat="1" applyFont="1" applyFill="1" applyBorder="1" applyAlignment="1" applyProtection="1">
      <alignment vertical="center"/>
      <protection locked="0"/>
    </xf>
    <xf numFmtId="180" fontId="31" fillId="0" borderId="7" xfId="1" applyNumberFormat="1" applyFont="1" applyFill="1" applyBorder="1" applyAlignment="1" applyProtection="1">
      <alignment vertical="center"/>
      <protection locked="0"/>
    </xf>
    <xf numFmtId="180" fontId="48" fillId="0" borderId="7" xfId="1" applyNumberFormat="1" applyFont="1" applyFill="1" applyBorder="1" applyAlignment="1" applyProtection="1">
      <alignment vertical="center" wrapText="1"/>
      <protection locked="0"/>
    </xf>
    <xf numFmtId="173" fontId="30" fillId="0" borderId="7" xfId="1" applyNumberFormat="1" applyFont="1" applyFill="1" applyBorder="1" applyAlignment="1" applyProtection="1">
      <alignment horizontal="center" vertical="center"/>
      <protection locked="0"/>
    </xf>
    <xf numFmtId="173" fontId="31" fillId="0" borderId="7" xfId="1" applyNumberFormat="1" applyFont="1" applyFill="1" applyBorder="1" applyAlignment="1" applyProtection="1">
      <alignment horizontal="center" vertical="center"/>
      <protection locked="0"/>
    </xf>
    <xf numFmtId="173" fontId="31" fillId="0" borderId="7" xfId="1" applyNumberFormat="1" applyFont="1" applyFill="1" applyBorder="1" applyAlignment="1" applyProtection="1">
      <alignment horizontal="center" vertical="center" wrapText="1"/>
      <protection locked="0"/>
    </xf>
    <xf numFmtId="173" fontId="32" fillId="0" borderId="7" xfId="1" applyNumberFormat="1" applyFont="1" applyFill="1" applyBorder="1" applyAlignment="1" applyProtection="1">
      <alignment horizontal="center" vertical="center"/>
      <protection locked="0"/>
    </xf>
    <xf numFmtId="173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173" fontId="31" fillId="0" borderId="7" xfId="1" applyNumberFormat="1" applyFont="1" applyFill="1" applyBorder="1" applyAlignment="1" applyProtection="1">
      <alignment vertical="center"/>
      <protection locked="0"/>
    </xf>
    <xf numFmtId="173" fontId="31" fillId="0" borderId="7" xfId="1" applyNumberFormat="1" applyFont="1" applyFill="1" applyBorder="1" applyAlignment="1" applyProtection="1">
      <alignment vertical="center"/>
    </xf>
    <xf numFmtId="173" fontId="49" fillId="0" borderId="0" xfId="1" applyNumberFormat="1" applyFont="1" applyFill="1" applyAlignment="1" applyProtection="1">
      <alignment vertical="center"/>
      <protection locked="0"/>
    </xf>
    <xf numFmtId="173" fontId="52" fillId="0" borderId="0" xfId="1" applyNumberFormat="1" applyFont="1" applyFill="1" applyAlignment="1" applyProtection="1">
      <alignment horizontal="left" vertical="center"/>
      <protection locked="0"/>
    </xf>
    <xf numFmtId="173" fontId="53" fillId="0" borderId="0" xfId="1" applyNumberFormat="1" applyFont="1" applyFill="1" applyAlignment="1" applyProtection="1">
      <alignment horizontal="right" vertical="center"/>
      <protection locked="0"/>
    </xf>
    <xf numFmtId="172" fontId="53" fillId="0" borderId="0" xfId="1" applyNumberFormat="1" applyFont="1" applyFill="1" applyAlignment="1" applyProtection="1">
      <alignment vertical="center"/>
      <protection locked="0"/>
    </xf>
    <xf numFmtId="173" fontId="31" fillId="0" borderId="7" xfId="1" applyNumberFormat="1" applyFont="1" applyFill="1" applyBorder="1" applyAlignment="1" applyProtection="1">
      <alignment horizontal="left" vertical="center"/>
      <protection locked="0"/>
    </xf>
    <xf numFmtId="180" fontId="31" fillId="0" borderId="7" xfId="1" applyNumberFormat="1" applyFont="1" applyBorder="1" applyAlignment="1" applyProtection="1">
      <alignment vertical="center"/>
      <protection locked="0"/>
    </xf>
    <xf numFmtId="173" fontId="54" fillId="0" borderId="7" xfId="1" applyNumberFormat="1" applyFont="1" applyFill="1" applyBorder="1" applyAlignment="1" applyProtection="1">
      <alignment horizontal="left" vertical="center"/>
      <protection locked="0"/>
    </xf>
    <xf numFmtId="173" fontId="54" fillId="0" borderId="7" xfId="1" applyNumberFormat="1" applyFont="1" applyFill="1" applyBorder="1" applyAlignment="1" applyProtection="1">
      <alignment horizontal="center" vertical="center"/>
      <protection locked="0"/>
    </xf>
    <xf numFmtId="173" fontId="48" fillId="0" borderId="7" xfId="1" applyNumberFormat="1" applyFont="1" applyFill="1" applyBorder="1" applyAlignment="1" applyProtection="1">
      <alignment vertical="center"/>
      <protection locked="0"/>
    </xf>
    <xf numFmtId="173" fontId="48" fillId="0" borderId="7" xfId="1" applyNumberFormat="1" applyFont="1" applyFill="1" applyBorder="1" applyAlignment="1" applyProtection="1">
      <alignment horizontal="center" vertical="center"/>
      <protection locked="0"/>
    </xf>
    <xf numFmtId="173" fontId="31" fillId="0" borderId="7" xfId="1" applyNumberFormat="1" applyFont="1" applyFill="1" applyBorder="1" applyAlignment="1" applyProtection="1">
      <alignment vertical="center" wrapText="1"/>
      <protection locked="0"/>
    </xf>
    <xf numFmtId="173" fontId="48" fillId="0" borderId="7" xfId="1" applyNumberFormat="1" applyFont="1" applyFill="1" applyBorder="1" applyAlignment="1" applyProtection="1">
      <alignment vertical="center" wrapText="1"/>
      <protection locked="0"/>
    </xf>
    <xf numFmtId="173" fontId="32" fillId="0" borderId="7" xfId="1" applyNumberFormat="1" applyFont="1" applyFill="1" applyBorder="1" applyAlignment="1" applyProtection="1">
      <alignment horizontal="left" vertical="center"/>
      <protection locked="0"/>
    </xf>
    <xf numFmtId="173" fontId="46" fillId="0" borderId="7" xfId="1" applyNumberFormat="1" applyFont="1" applyFill="1" applyBorder="1" applyAlignment="1" applyProtection="1">
      <alignment vertical="center"/>
      <protection locked="0"/>
    </xf>
    <xf numFmtId="173" fontId="48" fillId="0" borderId="7" xfId="1" applyNumberFormat="1" applyFont="1" applyFill="1" applyBorder="1" applyAlignment="1" applyProtection="1">
      <alignment horizontal="left" vertical="center"/>
      <protection locked="0"/>
    </xf>
    <xf numFmtId="173" fontId="21" fillId="0" borderId="7" xfId="0" applyNumberFormat="1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3" fontId="1" fillId="0" borderId="1" xfId="0" applyNumberFormat="1" applyFont="1" applyFill="1" applyBorder="1" applyAlignment="1" applyProtection="1">
      <alignment horizontal="center" vertical="center"/>
      <protection locked="0"/>
    </xf>
    <xf numFmtId="173" fontId="9" fillId="0" borderId="0" xfId="0" applyNumberFormat="1" applyFont="1" applyFill="1" applyBorder="1" applyAlignment="1" applyProtection="1">
      <alignment horizontal="center" vertical="center"/>
      <protection locked="0"/>
    </xf>
    <xf numFmtId="173" fontId="10" fillId="0" borderId="0" xfId="0" applyNumberFormat="1" applyFont="1" applyFill="1" applyBorder="1" applyAlignment="1" applyProtection="1">
      <alignment horizontal="center" vertical="center"/>
      <protection locked="0"/>
    </xf>
    <xf numFmtId="173" fontId="11" fillId="0" borderId="0" xfId="0" applyNumberFormat="1" applyFont="1" applyFill="1" applyBorder="1" applyAlignment="1" applyProtection="1">
      <alignment horizontal="center"/>
      <protection locked="0"/>
    </xf>
    <xf numFmtId="172" fontId="11" fillId="0" borderId="0" xfId="0" applyNumberFormat="1" applyFont="1" applyFill="1" applyBorder="1" applyAlignment="1" applyProtection="1">
      <alignment horizontal="center" vertical="center"/>
      <protection locked="0"/>
    </xf>
    <xf numFmtId="173" fontId="14" fillId="0" borderId="0" xfId="0" applyNumberFormat="1" applyFont="1" applyFill="1" applyBorder="1" applyAlignment="1" applyProtection="1">
      <alignment horizontal="center" vertical="center"/>
      <protection locked="0"/>
    </xf>
    <xf numFmtId="173" fontId="49" fillId="0" borderId="9" xfId="1" applyNumberFormat="1" applyFont="1" applyFill="1" applyBorder="1" applyAlignment="1" applyProtection="1">
      <alignment horizontal="center" vertical="center"/>
      <protection locked="0"/>
    </xf>
    <xf numFmtId="173" fontId="49" fillId="0" borderId="10" xfId="1" applyNumberFormat="1" applyFont="1" applyFill="1" applyBorder="1" applyAlignment="1" applyProtection="1">
      <alignment horizontal="center" vertical="center"/>
      <protection locked="0"/>
    </xf>
    <xf numFmtId="173" fontId="49" fillId="0" borderId="11" xfId="1" applyNumberFormat="1" applyFont="1" applyFill="1" applyBorder="1" applyAlignment="1" applyProtection="1">
      <alignment horizontal="center" vertical="center"/>
      <protection locked="0"/>
    </xf>
    <xf numFmtId="173" fontId="31" fillId="0" borderId="7" xfId="1" applyNumberFormat="1" applyFont="1" applyFill="1" applyBorder="1" applyAlignment="1" applyProtection="1">
      <alignment horizontal="center" vertical="center"/>
      <protection locked="0"/>
    </xf>
    <xf numFmtId="173" fontId="30" fillId="0" borderId="7" xfId="1" applyNumberFormat="1" applyFont="1" applyFill="1" applyBorder="1" applyAlignment="1" applyProtection="1">
      <alignment horizontal="center" vertical="center"/>
      <protection locked="0"/>
    </xf>
    <xf numFmtId="173" fontId="50" fillId="0" borderId="0" xfId="1" applyNumberFormat="1" applyFont="1" applyFill="1" applyBorder="1" applyAlignment="1" applyProtection="1">
      <alignment horizontal="center" vertical="center"/>
      <protection locked="0"/>
    </xf>
    <xf numFmtId="173" fontId="28" fillId="0" borderId="0" xfId="1" applyNumberFormat="1" applyFont="1" applyFill="1" applyBorder="1" applyAlignment="1" applyProtection="1">
      <alignment horizontal="center" vertical="center"/>
      <protection locked="0"/>
    </xf>
    <xf numFmtId="173" fontId="51" fillId="0" borderId="0" xfId="1" applyNumberFormat="1" applyFont="1" applyFill="1" applyBorder="1" applyAlignment="1" applyProtection="1">
      <alignment horizontal="center" vertical="center"/>
      <protection locked="0"/>
    </xf>
    <xf numFmtId="172" fontId="53" fillId="0" borderId="0" xfId="1" applyNumberFormat="1" applyFont="1" applyFill="1" applyBorder="1" applyAlignment="1" applyProtection="1">
      <alignment horizontal="center" vertical="center"/>
      <protection locked="0"/>
    </xf>
    <xf numFmtId="173" fontId="53" fillId="0" borderId="0" xfId="1" applyNumberFormat="1" applyFont="1" applyFill="1" applyBorder="1" applyAlignment="1" applyProtection="1">
      <alignment horizontal="center" vertical="center"/>
      <protection locked="0"/>
    </xf>
    <xf numFmtId="173" fontId="18" fillId="0" borderId="1" xfId="0" applyNumberFormat="1" applyFont="1" applyFill="1" applyBorder="1" applyAlignment="1" applyProtection="1">
      <alignment horizontal="center" vertical="center"/>
      <protection locked="0"/>
    </xf>
    <xf numFmtId="173" fontId="34" fillId="0" borderId="0" xfId="0" applyNumberFormat="1" applyFont="1" applyFill="1" applyBorder="1" applyAlignment="1" applyProtection="1">
      <alignment horizontal="center" vertical="center"/>
      <protection locked="0"/>
    </xf>
    <xf numFmtId="173" fontId="35" fillId="0" borderId="0" xfId="0" applyNumberFormat="1" applyFont="1" applyFill="1" applyBorder="1" applyAlignment="1" applyProtection="1">
      <alignment horizontal="center" vertical="center"/>
      <protection locked="0"/>
    </xf>
    <xf numFmtId="173" fontId="36" fillId="0" borderId="0" xfId="0" applyNumberFormat="1" applyFont="1" applyFill="1" applyBorder="1" applyAlignment="1" applyProtection="1">
      <alignment horizontal="center" vertical="center"/>
      <protection locked="0"/>
    </xf>
    <xf numFmtId="173" fontId="37" fillId="0" borderId="0" xfId="0" applyNumberFormat="1" applyFont="1" applyFill="1" applyBorder="1" applyAlignment="1" applyProtection="1">
      <alignment horizontal="left" vertical="center"/>
      <protection locked="0"/>
    </xf>
    <xf numFmtId="173" fontId="4" fillId="0" borderId="1" xfId="0" applyNumberFormat="1" applyFont="1" applyFill="1" applyBorder="1" applyAlignment="1" applyProtection="1">
      <alignment horizontal="center" vertical="center"/>
      <protection locked="0"/>
    </xf>
    <xf numFmtId="173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173" fontId="47" fillId="0" borderId="1" xfId="0" applyNumberFormat="1" applyFont="1" applyFill="1" applyBorder="1" applyAlignment="1" applyProtection="1">
      <alignment horizontal="left" vertical="center" wrapText="1"/>
      <protection locked="0"/>
    </xf>
    <xf numFmtId="173" fontId="27" fillId="0" borderId="0" xfId="0" applyNumberFormat="1" applyFont="1" applyFill="1" applyBorder="1" applyAlignment="1" applyProtection="1">
      <alignment horizontal="center" vertical="center"/>
      <protection locked="0"/>
    </xf>
    <xf numFmtId="173" fontId="43" fillId="0" borderId="0" xfId="0" applyNumberFormat="1" applyFont="1" applyFill="1" applyBorder="1" applyAlignment="1" applyProtection="1">
      <alignment horizontal="left" vertical="center"/>
      <protection locked="0"/>
    </xf>
    <xf numFmtId="173" fontId="43" fillId="0" borderId="0" xfId="0" applyNumberFormat="1" applyFont="1" applyFill="1" applyBorder="1" applyAlignment="1" applyProtection="1">
      <alignment horizontal="center"/>
      <protection locked="0"/>
    </xf>
    <xf numFmtId="173" fontId="43" fillId="0" borderId="0" xfId="0" applyNumberFormat="1" applyFont="1" applyFill="1" applyBorder="1" applyAlignment="1" applyProtection="1">
      <alignment horizontal="center" vertical="center"/>
      <protection locked="0"/>
    </xf>
    <xf numFmtId="173" fontId="5" fillId="0" borderId="0" xfId="0" applyNumberFormat="1" applyFont="1" applyFill="1" applyBorder="1" applyAlignment="1" applyProtection="1">
      <alignment horizontal="center" vertical="center"/>
      <protection locked="0"/>
    </xf>
    <xf numFmtId="173" fontId="4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Year_08" xfId="1"/>
  </cellStyles>
  <dxfs count="1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I21" sqref="I21"/>
    </sheetView>
  </sheetViews>
  <sheetFormatPr defaultRowHeight="12.75"/>
  <cols>
    <col min="1" max="1" width="45" customWidth="1"/>
    <col min="2" max="2" width="31.85546875" customWidth="1"/>
    <col min="3" max="3" width="7.85546875" customWidth="1"/>
  </cols>
  <sheetData>
    <row r="1" spans="1:5" ht="19.5" customHeight="1">
      <c r="A1" s="1"/>
    </row>
    <row r="2" spans="1:5">
      <c r="A2" s="1" t="s">
        <v>0</v>
      </c>
      <c r="B2" s="2" t="s">
        <v>1</v>
      </c>
    </row>
    <row r="3" spans="1:5" ht="15" customHeight="1">
      <c r="A3" s="3" t="s">
        <v>2</v>
      </c>
      <c r="B3" s="4" t="s">
        <v>3</v>
      </c>
    </row>
    <row r="4" spans="1:5" ht="14.25" customHeight="1">
      <c r="A4" s="3" t="s">
        <v>4</v>
      </c>
      <c r="B4" s="4">
        <v>119035258</v>
      </c>
    </row>
    <row r="5" spans="1:5" ht="14.25" customHeight="1">
      <c r="A5" s="3" t="s">
        <v>5</v>
      </c>
      <c r="B5" s="5">
        <v>2022</v>
      </c>
    </row>
    <row r="6" spans="1:5">
      <c r="A6" s="3" t="s">
        <v>6</v>
      </c>
      <c r="B6" s="6">
        <v>44742</v>
      </c>
    </row>
    <row r="7" spans="1:5">
      <c r="A7" s="7" t="s">
        <v>7</v>
      </c>
      <c r="B7" s="6">
        <v>44767</v>
      </c>
    </row>
    <row r="8" spans="1:5">
      <c r="A8" s="7" t="s">
        <v>8</v>
      </c>
      <c r="B8" s="4" t="s">
        <v>209</v>
      </c>
    </row>
    <row r="9" spans="1:5">
      <c r="A9" s="7" t="s">
        <v>9</v>
      </c>
      <c r="B9" s="4" t="s">
        <v>213</v>
      </c>
    </row>
    <row r="14" spans="1:5" s="8" customFormat="1" ht="15">
      <c r="A14" s="143" t="s">
        <v>10</v>
      </c>
      <c r="B14" s="143"/>
      <c r="C14" s="143"/>
      <c r="D14" s="143"/>
      <c r="E14" s="143"/>
    </row>
    <row r="15" spans="1:5" s="8" customFormat="1">
      <c r="A15" s="141" t="s">
        <v>11</v>
      </c>
      <c r="B15" s="141"/>
      <c r="C15" s="9">
        <f>БАЛАНС!H21-ОПР!C33</f>
        <v>0</v>
      </c>
      <c r="D15" s="10" t="str">
        <f>IF(E15,"Да","Не")</f>
        <v>Да</v>
      </c>
      <c r="E15" s="11" t="b">
        <f>AND(C15=0)</f>
        <v>1</v>
      </c>
    </row>
    <row r="16" spans="1:5" s="8" customFormat="1">
      <c r="A16" s="141" t="s">
        <v>12</v>
      </c>
      <c r="B16" s="141"/>
      <c r="C16" s="9">
        <f>БАЛАНС!I21-ОПР!D33</f>
        <v>0</v>
      </c>
      <c r="D16" s="10" t="str">
        <f t="shared" ref="D16:D25" si="0">IF(E16,"Да","Не")</f>
        <v>Да</v>
      </c>
      <c r="E16" s="11" t="b">
        <f t="shared" ref="E16:E25" si="1">AND(C16=0)</f>
        <v>1</v>
      </c>
    </row>
    <row r="17" spans="1:5" s="8" customFormat="1">
      <c r="A17" s="142"/>
      <c r="B17" s="142"/>
      <c r="C17" s="142"/>
      <c r="D17" s="10"/>
      <c r="E17" s="11"/>
    </row>
    <row r="18" spans="1:5" s="8" customFormat="1">
      <c r="A18" s="141" t="s">
        <v>13</v>
      </c>
      <c r="B18" s="141"/>
      <c r="C18" s="12">
        <f>БАЛАНС!H21-ОПР!C33</f>
        <v>0</v>
      </c>
      <c r="D18" s="10" t="str">
        <f t="shared" si="0"/>
        <v>Да</v>
      </c>
      <c r="E18" s="11" t="b">
        <f t="shared" si="1"/>
        <v>1</v>
      </c>
    </row>
    <row r="19" spans="1:5" s="8" customFormat="1">
      <c r="A19" s="141" t="s">
        <v>14</v>
      </c>
      <c r="B19" s="141"/>
      <c r="C19" s="12">
        <f>БАЛАНС!I21-ОПР!D33</f>
        <v>0</v>
      </c>
      <c r="D19" s="10" t="str">
        <f t="shared" si="0"/>
        <v>Да</v>
      </c>
      <c r="E19" s="11" t="b">
        <f t="shared" si="1"/>
        <v>1</v>
      </c>
    </row>
    <row r="20" spans="1:5" s="8" customFormat="1">
      <c r="A20" s="142"/>
      <c r="B20" s="142"/>
      <c r="C20" s="142"/>
      <c r="D20" s="10"/>
      <c r="E20" s="11"/>
    </row>
    <row r="21" spans="1:5" s="8" customFormat="1">
      <c r="A21" s="141" t="s">
        <v>15</v>
      </c>
      <c r="B21" s="141"/>
      <c r="C21" s="12">
        <f>СК!J15-БАЛАНС!H22</f>
        <v>0</v>
      </c>
      <c r="D21" s="10" t="str">
        <f t="shared" si="0"/>
        <v>Да</v>
      </c>
      <c r="E21" s="11" t="b">
        <f t="shared" si="1"/>
        <v>1</v>
      </c>
    </row>
    <row r="22" spans="1:5" s="8" customFormat="1">
      <c r="A22" s="141" t="s">
        <v>16</v>
      </c>
      <c r="B22" s="141"/>
      <c r="C22" s="12">
        <f>СК!J9-БАЛАНС!I22</f>
        <v>0</v>
      </c>
      <c r="D22" s="10" t="str">
        <f t="shared" si="0"/>
        <v>Да</v>
      </c>
      <c r="E22" s="11" t="b">
        <f t="shared" si="1"/>
        <v>1</v>
      </c>
    </row>
    <row r="23" spans="1:5" s="8" customFormat="1">
      <c r="A23" s="142"/>
      <c r="B23" s="142"/>
      <c r="C23" s="142"/>
      <c r="D23" s="10"/>
      <c r="E23" s="11"/>
    </row>
    <row r="24" spans="1:5" s="8" customFormat="1">
      <c r="A24" s="141" t="s">
        <v>17</v>
      </c>
      <c r="B24" s="141"/>
      <c r="C24" s="9">
        <f>БАЛАНС!E45-ПП!G26</f>
        <v>0</v>
      </c>
      <c r="D24" s="10" t="str">
        <f t="shared" si="0"/>
        <v>Да</v>
      </c>
      <c r="E24" s="11" t="b">
        <f t="shared" si="1"/>
        <v>1</v>
      </c>
    </row>
    <row r="25" spans="1:5" s="8" customFormat="1">
      <c r="A25" s="141" t="s">
        <v>18</v>
      </c>
      <c r="B25" s="141"/>
      <c r="C25" s="12">
        <f>БАЛАНС!D45-ПП!D26</f>
        <v>0</v>
      </c>
      <c r="D25" s="10" t="str">
        <f t="shared" si="0"/>
        <v>Да</v>
      </c>
      <c r="E25" s="11" t="b">
        <f t="shared" si="1"/>
        <v>1</v>
      </c>
    </row>
    <row r="27" spans="1:5" s="8" customFormat="1">
      <c r="A27" s="141" t="s">
        <v>19</v>
      </c>
      <c r="B27" s="141"/>
      <c r="C27" s="9" t="e">
        <f>БАЛАНС!D23-#REF!</f>
        <v>#REF!</v>
      </c>
      <c r="D27" s="10" t="e">
        <f>IF(E27,"Да","Не")</f>
        <v>#REF!</v>
      </c>
      <c r="E27" s="11" t="e">
        <f>AND(C27=0)</f>
        <v>#REF!</v>
      </c>
    </row>
    <row r="28" spans="1:5" s="8" customFormat="1">
      <c r="A28" s="141" t="s">
        <v>20</v>
      </c>
      <c r="B28" s="141"/>
      <c r="C28" s="12" t="e">
        <f>БАЛАНС!D15-#REF!</f>
        <v>#REF!</v>
      </c>
      <c r="D28" s="10" t="e">
        <f>IF(E28,"Да","Не")</f>
        <v>#REF!</v>
      </c>
      <c r="E28" s="11" t="e">
        <f>AND(C28=0)</f>
        <v>#REF!</v>
      </c>
    </row>
    <row r="29" spans="1:5" s="8" customFormat="1">
      <c r="A29" s="141" t="s">
        <v>21</v>
      </c>
      <c r="B29" s="141"/>
      <c r="C29" s="12" t="e">
        <f>БАЛАНС!#REF!-#REF!</f>
        <v>#REF!</v>
      </c>
      <c r="D29" s="10" t="e">
        <f>IF(E29,"Да","Не")</f>
        <v>#REF!</v>
      </c>
      <c r="E29" s="11" t="e">
        <f>AND(C29=0)</f>
        <v>#REF!</v>
      </c>
    </row>
    <row r="32" spans="1:5" s="8" customFormat="1">
      <c r="A32" s="141" t="s">
        <v>22</v>
      </c>
      <c r="B32" s="141"/>
      <c r="C32" s="12">
        <f>БАЛАНС!D48-БАЛАНС!H48</f>
        <v>0</v>
      </c>
      <c r="D32" s="10" t="str">
        <f>IF(E32,"Да","Не")</f>
        <v>Да</v>
      </c>
      <c r="E32" s="11" t="b">
        <f>AND(C32=0)</f>
        <v>1</v>
      </c>
    </row>
    <row r="33" spans="1:5" s="8" customFormat="1">
      <c r="A33" s="141" t="s">
        <v>23</v>
      </c>
      <c r="B33" s="141"/>
      <c r="C33" s="12">
        <f>БАЛАНС!E48-БАЛАНС!I48</f>
        <v>0</v>
      </c>
      <c r="D33" s="10" t="str">
        <f>IF(E33,"Да","Не")</f>
        <v>Да</v>
      </c>
      <c r="E33" s="11" t="b">
        <f>AND(C33=0)</f>
        <v>1</v>
      </c>
    </row>
    <row r="35" spans="1:5" s="8" customFormat="1">
      <c r="A35" s="141" t="s">
        <v>24</v>
      </c>
      <c r="B35" s="141"/>
      <c r="C35" s="12">
        <f>ОПР!C34-ОПР!G34</f>
        <v>0</v>
      </c>
      <c r="D35" s="10" t="str">
        <f>IF(E35,"Да","Не")</f>
        <v>Да</v>
      </c>
      <c r="E35" s="11" t="b">
        <f>AND(C35=0)</f>
        <v>1</v>
      </c>
    </row>
    <row r="36" spans="1:5" s="8" customFormat="1">
      <c r="A36" s="141" t="s">
        <v>25</v>
      </c>
      <c r="B36" s="141"/>
      <c r="C36" s="12">
        <f>ОПР!D34-ОПР!H34</f>
        <v>0</v>
      </c>
      <c r="D36" s="10" t="str">
        <f>IF(E36,"Да","Не")</f>
        <v>Да</v>
      </c>
      <c r="E36" s="11" t="b">
        <f>AND(C36=0)</f>
        <v>1</v>
      </c>
    </row>
  </sheetData>
  <sheetProtection selectLockedCells="1" selectUnlockedCells="1"/>
  <mergeCells count="19">
    <mergeCell ref="A14:E14"/>
    <mergeCell ref="A15:B15"/>
    <mergeCell ref="A16:B16"/>
    <mergeCell ref="A17:C17"/>
    <mergeCell ref="A18:B18"/>
    <mergeCell ref="A19:B19"/>
    <mergeCell ref="A20:C20"/>
    <mergeCell ref="A21:B21"/>
    <mergeCell ref="A22:B22"/>
    <mergeCell ref="A23:C23"/>
    <mergeCell ref="A24:B24"/>
    <mergeCell ref="A25:B25"/>
    <mergeCell ref="A33:B33"/>
    <mergeCell ref="A35:B35"/>
    <mergeCell ref="A36:B36"/>
    <mergeCell ref="A27:B27"/>
    <mergeCell ref="A28:B28"/>
    <mergeCell ref="A29:B29"/>
    <mergeCell ref="A32:B32"/>
  </mergeCells>
  <phoneticPr fontId="3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182"/>
  <sheetViews>
    <sheetView topLeftCell="A5" workbookViewId="0">
      <selection activeCell="D45" sqref="D45"/>
    </sheetView>
  </sheetViews>
  <sheetFormatPr defaultColWidth="6.7109375" defaultRowHeight="12.75"/>
  <cols>
    <col min="1" max="1" width="1.28515625" style="13" customWidth="1"/>
    <col min="2" max="2" width="41.42578125" style="13" customWidth="1"/>
    <col min="3" max="3" width="4" style="13" customWidth="1"/>
    <col min="4" max="5" width="8.85546875" style="13" customWidth="1"/>
    <col min="6" max="6" width="42" style="13" customWidth="1"/>
    <col min="7" max="7" width="4" style="13" customWidth="1"/>
    <col min="8" max="8" width="8.28515625" style="13" customWidth="1"/>
    <col min="9" max="9" width="8.5703125" style="13" customWidth="1"/>
    <col min="10" max="10" width="4.7109375" style="13" customWidth="1"/>
    <col min="11" max="242" width="6.7109375" style="13" customWidth="1"/>
    <col min="243" max="16384" width="6.7109375" style="14"/>
  </cols>
  <sheetData>
    <row r="1" spans="1:242" ht="24.75" customHeight="1">
      <c r="A1" s="13" t="s">
        <v>26</v>
      </c>
      <c r="B1" s="145" t="s">
        <v>27</v>
      </c>
      <c r="C1" s="145"/>
      <c r="D1" s="145"/>
      <c r="E1" s="145"/>
      <c r="F1" s="145"/>
      <c r="G1" s="145"/>
      <c r="H1" s="145"/>
      <c r="I1" s="145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</row>
    <row r="2" spans="1:242">
      <c r="B2" s="146" t="s">
        <v>28</v>
      </c>
      <c r="C2" s="146"/>
      <c r="D2" s="146"/>
      <c r="E2" s="146"/>
      <c r="F2" s="146"/>
      <c r="G2" s="146"/>
      <c r="H2" s="146"/>
      <c r="I2" s="146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</row>
    <row r="3" spans="1:242" ht="24.75" customHeight="1">
      <c r="A3" s="147" t="str">
        <f>ИНФО!B3</f>
        <v>СД "НАЧЕВИ-90 и сие"  гр.СЛИВЕН</v>
      </c>
      <c r="B3" s="147"/>
      <c r="C3" s="147"/>
      <c r="D3" s="147"/>
      <c r="E3" s="147"/>
      <c r="F3" s="147"/>
      <c r="G3" s="147"/>
      <c r="H3" s="147"/>
      <c r="I3" s="147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</row>
    <row r="4" spans="1:242" ht="21" customHeight="1">
      <c r="B4" s="15" t="s">
        <v>29</v>
      </c>
      <c r="C4" s="148">
        <f>ИНФО!B6</f>
        <v>44742</v>
      </c>
      <c r="D4" s="148"/>
      <c r="E4" s="148"/>
      <c r="F4" s="16" t="s">
        <v>30</v>
      </c>
      <c r="G4" s="149">
        <f>ИНФО!B4</f>
        <v>119035258</v>
      </c>
      <c r="H4" s="149"/>
      <c r="I4" s="149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</row>
    <row r="5" spans="1:242" ht="12.75" customHeight="1">
      <c r="B5" s="17" t="s">
        <v>31</v>
      </c>
      <c r="G5" s="17"/>
      <c r="H5" s="17"/>
      <c r="I5" s="17" t="s">
        <v>32</v>
      </c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</row>
    <row r="6" spans="1:242" ht="12.75" customHeight="1">
      <c r="B6" s="18"/>
      <c r="C6" s="19" t="s">
        <v>33</v>
      </c>
      <c r="D6" s="144" t="s">
        <v>34</v>
      </c>
      <c r="E6" s="144"/>
      <c r="F6" s="18"/>
      <c r="G6" s="19" t="s">
        <v>33</v>
      </c>
      <c r="H6" s="144" t="s">
        <v>34</v>
      </c>
      <c r="I6" s="14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</row>
    <row r="7" spans="1:242" ht="12.75" customHeight="1">
      <c r="B7" s="18" t="s">
        <v>35</v>
      </c>
      <c r="C7" s="19" t="s">
        <v>36</v>
      </c>
      <c r="D7" s="20" t="s">
        <v>37</v>
      </c>
      <c r="E7" s="20" t="s">
        <v>38</v>
      </c>
      <c r="F7" s="18" t="s">
        <v>35</v>
      </c>
      <c r="G7" s="19" t="s">
        <v>36</v>
      </c>
      <c r="H7" s="20" t="s">
        <v>37</v>
      </c>
      <c r="I7" s="20" t="s">
        <v>38</v>
      </c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</row>
    <row r="8" spans="1:242" ht="19.5" customHeight="1">
      <c r="B8" s="18"/>
      <c r="C8" s="19" t="s">
        <v>39</v>
      </c>
      <c r="D8" s="20" t="s">
        <v>40</v>
      </c>
      <c r="E8" s="21" t="s">
        <v>40</v>
      </c>
      <c r="F8" s="18"/>
      <c r="G8" s="19" t="s">
        <v>39</v>
      </c>
      <c r="H8" s="20" t="s">
        <v>40</v>
      </c>
      <c r="I8" s="21" t="s">
        <v>40</v>
      </c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</row>
    <row r="9" spans="1:242">
      <c r="B9" s="18" t="s">
        <v>41</v>
      </c>
      <c r="C9" s="19"/>
      <c r="D9" s="20">
        <v>1</v>
      </c>
      <c r="E9" s="21">
        <v>2</v>
      </c>
      <c r="F9" s="18" t="s">
        <v>41</v>
      </c>
      <c r="G9" s="19"/>
      <c r="H9" s="20">
        <v>1</v>
      </c>
      <c r="I9" s="21">
        <v>2</v>
      </c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</row>
    <row r="10" spans="1:242" ht="12.75" customHeight="1">
      <c r="B10" s="22" t="s">
        <v>42</v>
      </c>
      <c r="C10" s="23"/>
      <c r="D10" s="23"/>
      <c r="E10" s="23"/>
      <c r="F10" s="24" t="s">
        <v>43</v>
      </c>
      <c r="G10" s="23"/>
      <c r="H10" s="23"/>
      <c r="I10" s="23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</row>
    <row r="11" spans="1:242" ht="12.75" customHeight="1">
      <c r="B11" s="22" t="s">
        <v>44</v>
      </c>
      <c r="C11" s="23"/>
      <c r="D11" s="23"/>
      <c r="E11" s="23"/>
      <c r="F11" s="24"/>
      <c r="G11" s="23"/>
      <c r="H11" s="23"/>
      <c r="I11" s="23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</row>
    <row r="12" spans="1:242" ht="12.75" customHeight="1">
      <c r="B12" s="25" t="s">
        <v>46</v>
      </c>
      <c r="C12" s="23"/>
      <c r="D12" s="23">
        <v>10</v>
      </c>
      <c r="E12" s="23">
        <v>20</v>
      </c>
      <c r="F12" s="24" t="s">
        <v>45</v>
      </c>
      <c r="G12" s="23"/>
      <c r="H12" s="23"/>
      <c r="I12" s="23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</row>
    <row r="13" spans="1:242" ht="17.25" customHeight="1">
      <c r="B13" s="140" t="s">
        <v>210</v>
      </c>
      <c r="C13" s="23"/>
      <c r="D13" s="23">
        <v>10</v>
      </c>
      <c r="E13" s="23">
        <v>20</v>
      </c>
      <c r="F13" s="26" t="s">
        <v>47</v>
      </c>
      <c r="G13" s="23"/>
      <c r="H13" s="23"/>
      <c r="I13" s="23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</row>
    <row r="14" spans="1:242" ht="12.75" customHeight="1">
      <c r="B14" s="140" t="s">
        <v>211</v>
      </c>
      <c r="C14" s="23"/>
      <c r="D14" s="23"/>
      <c r="E14" s="23"/>
      <c r="F14" s="26" t="s">
        <v>49</v>
      </c>
      <c r="G14" s="23"/>
      <c r="H14" s="23"/>
      <c r="I14" s="23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</row>
    <row r="15" spans="1:242" ht="13.5">
      <c r="B15" s="27" t="s">
        <v>48</v>
      </c>
      <c r="C15" s="23"/>
      <c r="D15" s="28"/>
      <c r="E15" s="28"/>
      <c r="F15" s="24" t="s">
        <v>51</v>
      </c>
      <c r="G15" s="23"/>
      <c r="H15" s="23">
        <v>0</v>
      </c>
      <c r="I15" s="23">
        <v>0</v>
      </c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</row>
    <row r="16" spans="1:242" ht="12.75" customHeight="1">
      <c r="B16" s="29" t="s">
        <v>50</v>
      </c>
      <c r="C16" s="23"/>
      <c r="D16" s="23"/>
      <c r="E16" s="23"/>
      <c r="F16" s="31" t="s">
        <v>53</v>
      </c>
      <c r="G16" s="23"/>
      <c r="H16" s="23">
        <v>474</v>
      </c>
      <c r="I16" s="23">
        <v>474</v>
      </c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</row>
    <row r="17" spans="2:242" ht="13.5">
      <c r="B17" s="30" t="s">
        <v>52</v>
      </c>
      <c r="C17" s="23"/>
      <c r="D17" s="28">
        <f>SUM(D18+D19)</f>
        <v>6673</v>
      </c>
      <c r="E17" s="28">
        <f>SUM(E18+E19)</f>
        <v>6929</v>
      </c>
      <c r="F17" s="27" t="s">
        <v>55</v>
      </c>
      <c r="G17" s="23"/>
      <c r="H17" s="28">
        <f>SUM(H16:H16)</f>
        <v>474</v>
      </c>
      <c r="I17" s="28">
        <f>SUM(I16:I16)</f>
        <v>474</v>
      </c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</row>
    <row r="18" spans="2:242" ht="12.75" customHeight="1">
      <c r="B18" s="30" t="s">
        <v>54</v>
      </c>
      <c r="C18" s="23"/>
      <c r="D18" s="23">
        <v>1353</v>
      </c>
      <c r="E18" s="23">
        <v>1353</v>
      </c>
      <c r="F18" s="32" t="s">
        <v>57</v>
      </c>
      <c r="G18" s="23"/>
      <c r="H18" s="23">
        <v>0</v>
      </c>
      <c r="I18" s="23">
        <v>0</v>
      </c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</row>
    <row r="19" spans="2:242" ht="12.75" customHeight="1">
      <c r="B19" s="30" t="s">
        <v>56</v>
      </c>
      <c r="C19" s="23"/>
      <c r="D19" s="23">
        <v>5320</v>
      </c>
      <c r="E19" s="23">
        <v>5576</v>
      </c>
      <c r="F19" s="31" t="s">
        <v>59</v>
      </c>
      <c r="G19" s="23"/>
      <c r="H19" s="23">
        <v>10188</v>
      </c>
      <c r="I19" s="23">
        <v>6370</v>
      </c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</row>
    <row r="20" spans="2:242" ht="12.75" customHeight="1">
      <c r="B20" s="30" t="s">
        <v>58</v>
      </c>
      <c r="C20" s="23"/>
      <c r="D20" s="23">
        <v>1174</v>
      </c>
      <c r="E20" s="23">
        <v>991</v>
      </c>
      <c r="F20" s="27" t="s">
        <v>61</v>
      </c>
      <c r="G20" s="23"/>
      <c r="H20" s="28">
        <f>SUM(H19:H19)</f>
        <v>10188</v>
      </c>
      <c r="I20" s="28">
        <f>SUM(I19:I19)</f>
        <v>6370</v>
      </c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</row>
    <row r="21" spans="2:242" ht="12.75" customHeight="1">
      <c r="B21" s="30" t="s">
        <v>60</v>
      </c>
      <c r="C21" s="23"/>
      <c r="D21" s="23">
        <v>908</v>
      </c>
      <c r="E21" s="23">
        <v>1071</v>
      </c>
      <c r="F21" s="26" t="s">
        <v>63</v>
      </c>
      <c r="G21" s="23"/>
      <c r="H21" s="23">
        <v>1585</v>
      </c>
      <c r="I21" s="23">
        <v>2336</v>
      </c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</row>
    <row r="22" spans="2:242" ht="12.75" customHeight="1">
      <c r="B22" s="101" t="s">
        <v>208</v>
      </c>
      <c r="C22" s="23"/>
      <c r="D22" s="23">
        <v>4682</v>
      </c>
      <c r="E22" s="23">
        <v>2950</v>
      </c>
      <c r="F22" s="33" t="s">
        <v>65</v>
      </c>
      <c r="G22" s="23"/>
      <c r="H22" s="28">
        <f>H12+H13+H14+H17+H20+H21</f>
        <v>12247</v>
      </c>
      <c r="I22" s="28">
        <f>I12+I13+I14+I17+I20+I21</f>
        <v>9180</v>
      </c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</row>
    <row r="23" spans="2:242" ht="12.75" customHeight="1">
      <c r="B23" s="27" t="s">
        <v>62</v>
      </c>
      <c r="C23" s="23"/>
      <c r="D23" s="28">
        <f>D17+D20+D21+D22</f>
        <v>13437</v>
      </c>
      <c r="E23" s="28">
        <f>E17+E20+E21+E22</f>
        <v>11941</v>
      </c>
      <c r="F23" s="34" t="s">
        <v>66</v>
      </c>
      <c r="G23" s="23"/>
      <c r="H23" s="23"/>
      <c r="I23" s="23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</row>
    <row r="24" spans="2:242" ht="12.75" customHeight="1">
      <c r="B24" s="29" t="s">
        <v>64</v>
      </c>
      <c r="C24" s="23"/>
      <c r="D24" s="23"/>
      <c r="E24" s="23"/>
      <c r="F24" s="35" t="s">
        <v>67</v>
      </c>
      <c r="G24" s="23"/>
      <c r="H24" s="36"/>
      <c r="I24" s="36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</row>
    <row r="25" spans="2:242" ht="12.75" customHeight="1">
      <c r="B25" s="29" t="s">
        <v>68</v>
      </c>
      <c r="C25" s="23"/>
      <c r="D25" s="23"/>
      <c r="E25" s="23"/>
      <c r="F25" s="37" t="s">
        <v>69</v>
      </c>
      <c r="G25" s="23"/>
      <c r="H25" s="23"/>
      <c r="I25" s="23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</row>
    <row r="26" spans="2:242" ht="12.75" customHeight="1">
      <c r="B26" s="38" t="s">
        <v>70</v>
      </c>
      <c r="C26" s="23"/>
      <c r="D26" s="28">
        <f>D15+D23+D25</f>
        <v>13437</v>
      </c>
      <c r="E26" s="28">
        <f>E15+E23+E25</f>
        <v>11941</v>
      </c>
      <c r="F26" s="23" t="s">
        <v>71</v>
      </c>
      <c r="G26" s="23"/>
      <c r="H26" s="28">
        <f>SUM(H27:H28)</f>
        <v>7375</v>
      </c>
      <c r="I26" s="28">
        <f>SUM(I27:I28)</f>
        <v>7219</v>
      </c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</row>
    <row r="27" spans="2:242" ht="12.75" customHeight="1">
      <c r="B27" s="22" t="s">
        <v>72</v>
      </c>
      <c r="C27" s="23"/>
      <c r="D27" s="23"/>
      <c r="E27" s="23"/>
      <c r="F27" s="39" t="s">
        <v>73</v>
      </c>
      <c r="G27" s="23"/>
      <c r="H27" s="23">
        <v>5884</v>
      </c>
      <c r="I27" s="23">
        <v>5463</v>
      </c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</row>
    <row r="28" spans="2:242" ht="12.75" customHeight="1">
      <c r="B28" s="29" t="s">
        <v>74</v>
      </c>
      <c r="C28" s="23"/>
      <c r="D28" s="23"/>
      <c r="E28" s="23"/>
      <c r="F28" s="94" t="s">
        <v>75</v>
      </c>
      <c r="G28" s="23"/>
      <c r="H28" s="23">
        <v>1491</v>
      </c>
      <c r="I28" s="23">
        <v>1756</v>
      </c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</row>
    <row r="29" spans="2:242" ht="12.75" customHeight="1">
      <c r="B29" s="97" t="s">
        <v>76</v>
      </c>
      <c r="C29" s="98"/>
      <c r="D29" s="98">
        <v>4163</v>
      </c>
      <c r="E29" s="98">
        <v>3024</v>
      </c>
      <c r="F29" s="95" t="s">
        <v>77</v>
      </c>
      <c r="G29" s="23"/>
      <c r="H29" s="28">
        <f>H30</f>
        <v>2059</v>
      </c>
      <c r="I29" s="28">
        <f>I30</f>
        <v>2116</v>
      </c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</row>
    <row r="30" spans="2:242" ht="12.75" customHeight="1">
      <c r="B30" s="101" t="s">
        <v>78</v>
      </c>
      <c r="C30" s="102"/>
      <c r="D30" s="102"/>
      <c r="E30" s="102"/>
      <c r="F30" s="94" t="s">
        <v>73</v>
      </c>
      <c r="G30" s="23"/>
      <c r="H30" s="23">
        <v>2059</v>
      </c>
      <c r="I30" s="23">
        <v>2116</v>
      </c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</row>
    <row r="31" spans="2:242" ht="12.75" customHeight="1">
      <c r="B31" s="101" t="s">
        <v>79</v>
      </c>
      <c r="C31" s="102"/>
      <c r="D31" s="103">
        <f>SUM(D32:D33)</f>
        <v>50</v>
      </c>
      <c r="E31" s="103">
        <f>SUM(E32:E33)</f>
        <v>61</v>
      </c>
      <c r="F31" s="95" t="s">
        <v>80</v>
      </c>
      <c r="G31" s="23"/>
      <c r="H31" s="28">
        <f>SUM(H32:H32)</f>
        <v>9</v>
      </c>
      <c r="I31" s="28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</row>
    <row r="32" spans="2:242" ht="12.75" customHeight="1">
      <c r="B32" s="104" t="s">
        <v>204</v>
      </c>
      <c r="C32" s="102"/>
      <c r="D32" s="102">
        <v>8</v>
      </c>
      <c r="E32" s="102">
        <v>17</v>
      </c>
      <c r="F32" s="94" t="s">
        <v>73</v>
      </c>
      <c r="G32" s="23"/>
      <c r="H32" s="23">
        <v>9</v>
      </c>
      <c r="I32" s="23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</row>
    <row r="33" spans="2:242" ht="12.75" customHeight="1">
      <c r="B33" s="101" t="s">
        <v>81</v>
      </c>
      <c r="C33" s="102"/>
      <c r="D33" s="102">
        <v>42</v>
      </c>
      <c r="E33" s="102">
        <v>44</v>
      </c>
      <c r="F33" s="96" t="s">
        <v>84</v>
      </c>
      <c r="G33" s="23"/>
      <c r="H33" s="28">
        <v>711</v>
      </c>
      <c r="I33" s="28">
        <f>SUM(I34+I37+I39+I41)</f>
        <v>829</v>
      </c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</row>
    <row r="34" spans="2:242" ht="12.75" customHeight="1">
      <c r="B34" s="101" t="s">
        <v>82</v>
      </c>
      <c r="C34" s="102"/>
      <c r="D34" s="102"/>
      <c r="E34" s="102"/>
      <c r="F34" s="30" t="s">
        <v>86</v>
      </c>
      <c r="G34" s="23"/>
      <c r="H34" s="28">
        <v>167</v>
      </c>
      <c r="I34" s="28">
        <v>239</v>
      </c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</row>
    <row r="35" spans="2:242" ht="12.75" customHeight="1">
      <c r="B35" s="105" t="s">
        <v>83</v>
      </c>
      <c r="C35" s="102"/>
      <c r="D35" s="103">
        <f>D29+D30+D31+D34</f>
        <v>4213</v>
      </c>
      <c r="E35" s="103">
        <f>E29+E30+E31+E34</f>
        <v>3085</v>
      </c>
      <c r="F35" s="39" t="s">
        <v>73</v>
      </c>
      <c r="G35" s="23"/>
      <c r="H35" s="23">
        <v>167</v>
      </c>
      <c r="I35" s="23">
        <v>239</v>
      </c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</row>
    <row r="36" spans="2:242" ht="12.75" customHeight="1">
      <c r="B36" s="106" t="s">
        <v>85</v>
      </c>
      <c r="C36" s="102"/>
      <c r="D36" s="102"/>
      <c r="E36" s="102"/>
      <c r="F36" s="39" t="s">
        <v>75</v>
      </c>
      <c r="G36" s="23"/>
      <c r="H36" s="23"/>
      <c r="I36" s="23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</row>
    <row r="37" spans="2:242" ht="12.75" customHeight="1">
      <c r="B37" s="99" t="s">
        <v>87</v>
      </c>
      <c r="C37" s="100"/>
      <c r="D37" s="100">
        <v>4210</v>
      </c>
      <c r="E37" s="100">
        <v>3501</v>
      </c>
      <c r="F37" s="30" t="s">
        <v>89</v>
      </c>
      <c r="G37" s="23"/>
      <c r="H37" s="28">
        <f>SUM(H38:H38)</f>
        <v>300</v>
      </c>
      <c r="I37" s="28">
        <f>SUM(I38:I38)</f>
        <v>329</v>
      </c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</row>
    <row r="38" spans="2:242" ht="12.75" customHeight="1">
      <c r="B38" s="30" t="s">
        <v>88</v>
      </c>
      <c r="C38" s="23"/>
      <c r="D38" s="23">
        <v>427</v>
      </c>
      <c r="E38" s="23">
        <v>354</v>
      </c>
      <c r="F38" s="39" t="s">
        <v>73</v>
      </c>
      <c r="G38" s="23"/>
      <c r="H38" s="23">
        <v>300</v>
      </c>
      <c r="I38" s="23">
        <v>329</v>
      </c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</row>
    <row r="39" spans="2:242" ht="12.75" customHeight="1">
      <c r="B39" s="27" t="s">
        <v>90</v>
      </c>
      <c r="C39" s="23"/>
      <c r="D39" s="28">
        <f>D37+D38</f>
        <v>4637</v>
      </c>
      <c r="E39" s="28">
        <f>E37+E38</f>
        <v>3855</v>
      </c>
      <c r="F39" s="30" t="s">
        <v>92</v>
      </c>
      <c r="G39" s="23"/>
      <c r="H39" s="28">
        <f>SUM(H40:H40)</f>
        <v>151</v>
      </c>
      <c r="I39" s="28">
        <f>SUM(I40:I40)</f>
        <v>148</v>
      </c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</row>
    <row r="40" spans="2:242" ht="12.75" customHeight="1">
      <c r="B40" s="29" t="s">
        <v>91</v>
      </c>
      <c r="C40" s="23"/>
      <c r="D40" s="23"/>
      <c r="E40" s="23"/>
      <c r="F40" s="39" t="s">
        <v>73</v>
      </c>
      <c r="G40" s="23"/>
      <c r="H40" s="23">
        <v>151</v>
      </c>
      <c r="I40" s="23">
        <v>148</v>
      </c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</row>
    <row r="41" spans="2:242" ht="12.75" customHeight="1">
      <c r="B41" s="27" t="s">
        <v>93</v>
      </c>
      <c r="C41" s="23"/>
      <c r="D41" s="28"/>
      <c r="E41" s="28"/>
      <c r="F41" s="30" t="s">
        <v>95</v>
      </c>
      <c r="G41" s="23"/>
      <c r="H41" s="28">
        <f>SUM(H42:H42)</f>
        <v>93</v>
      </c>
      <c r="I41" s="28">
        <f>SUM(I42:I42)</f>
        <v>113</v>
      </c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</row>
    <row r="42" spans="2:242" ht="12.75" customHeight="1">
      <c r="B42" s="29" t="s">
        <v>94</v>
      </c>
      <c r="C42" s="23"/>
      <c r="D42" s="23"/>
      <c r="E42" s="23"/>
      <c r="F42" s="39" t="s">
        <v>73</v>
      </c>
      <c r="G42" s="23"/>
      <c r="H42" s="23">
        <v>93</v>
      </c>
      <c r="I42" s="23">
        <v>113</v>
      </c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</row>
    <row r="43" spans="2:242" ht="12.75" customHeight="1">
      <c r="B43" s="30" t="s">
        <v>96</v>
      </c>
      <c r="C43" s="23"/>
      <c r="D43" s="98">
        <v>46</v>
      </c>
      <c r="E43" s="98">
        <v>26</v>
      </c>
      <c r="F43" s="109" t="s">
        <v>98</v>
      </c>
      <c r="G43" s="98"/>
      <c r="H43" s="110">
        <f>H26+H29+H31+H33</f>
        <v>10154</v>
      </c>
      <c r="I43" s="110">
        <f>I26+I29+I31+I33</f>
        <v>10164</v>
      </c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</row>
    <row r="44" spans="2:242" ht="12.75" customHeight="1">
      <c r="B44" s="30" t="s">
        <v>97</v>
      </c>
      <c r="C44" s="107"/>
      <c r="D44" s="102">
        <v>6</v>
      </c>
      <c r="E44" s="102">
        <v>397</v>
      </c>
      <c r="F44" s="111" t="s">
        <v>73</v>
      </c>
      <c r="G44" s="102"/>
      <c r="H44" s="103">
        <f>SUM(H27+H30+H32+H35+H38+H40+H42)</f>
        <v>8663</v>
      </c>
      <c r="I44" s="103">
        <f>SUM(I27+I30+I32+I35+I38+I40+I42)</f>
        <v>8408</v>
      </c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</row>
    <row r="45" spans="2:242" ht="12.75" customHeight="1">
      <c r="B45" s="27" t="s">
        <v>99</v>
      </c>
      <c r="C45" s="107"/>
      <c r="D45" s="103">
        <f>SUM(D43:D44)</f>
        <v>52</v>
      </c>
      <c r="E45" s="103">
        <f>SUM(E43:E44)</f>
        <v>423</v>
      </c>
      <c r="F45" s="111" t="s">
        <v>75</v>
      </c>
      <c r="G45" s="102"/>
      <c r="H45" s="103">
        <f>H28+H36</f>
        <v>1491</v>
      </c>
      <c r="I45" s="103">
        <f>I28+I36</f>
        <v>1756</v>
      </c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</row>
    <row r="46" spans="2:242" ht="12.75" customHeight="1">
      <c r="B46" s="38" t="s">
        <v>100</v>
      </c>
      <c r="C46" s="107"/>
      <c r="D46" s="103">
        <f>D35+D39+D41+D45</f>
        <v>8902</v>
      </c>
      <c r="E46" s="103">
        <f>E35+E39+E41+E45</f>
        <v>7363</v>
      </c>
      <c r="F46" s="112" t="s">
        <v>102</v>
      </c>
      <c r="G46" s="102"/>
      <c r="H46" s="103"/>
      <c r="I46" s="103">
        <v>41</v>
      </c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</row>
    <row r="47" spans="2:242" ht="12.75" customHeight="1">
      <c r="B47" s="37" t="s">
        <v>101</v>
      </c>
      <c r="C47" s="107"/>
      <c r="D47" s="102">
        <v>52</v>
      </c>
      <c r="E47" s="102">
        <v>61</v>
      </c>
      <c r="F47" s="102"/>
      <c r="G47" s="102"/>
      <c r="H47" s="102"/>
      <c r="I47" s="102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</row>
    <row r="48" spans="2:242" ht="12.75" customHeight="1">
      <c r="B48" s="40" t="s">
        <v>103</v>
      </c>
      <c r="C48" s="108"/>
      <c r="D48" s="113">
        <f>D10+D26+D46+D47+D12</f>
        <v>22401</v>
      </c>
      <c r="E48" s="113">
        <f>E10+E26+E46+E47+E12</f>
        <v>19385</v>
      </c>
      <c r="F48" s="114" t="s">
        <v>104</v>
      </c>
      <c r="G48" s="115"/>
      <c r="H48" s="113">
        <f>(H22+H24+H43+H46)</f>
        <v>22401</v>
      </c>
      <c r="I48" s="113">
        <f>(I22+I24+I43+I46)</f>
        <v>19385</v>
      </c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</row>
    <row r="49" spans="2:242" ht="12.75" customHeight="1">
      <c r="B49" s="41"/>
      <c r="C49" s="42"/>
      <c r="D49" s="43"/>
      <c r="E49" s="43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</row>
    <row r="50" spans="2:242" ht="12.75" customHeight="1">
      <c r="B50" s="44"/>
      <c r="C50" s="45"/>
      <c r="D50" s="45"/>
      <c r="E50" s="45"/>
      <c r="F50" s="41"/>
      <c r="G50" s="42"/>
      <c r="H50" s="43"/>
      <c r="I50" s="43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</row>
    <row r="51" spans="2:242" ht="12.75" customHeight="1">
      <c r="B51" s="46" t="s">
        <v>105</v>
      </c>
      <c r="C51" s="45" t="s">
        <v>106</v>
      </c>
      <c r="D51" s="45"/>
      <c r="E51" s="45"/>
      <c r="G51" s="47" t="s">
        <v>107</v>
      </c>
      <c r="I51" s="43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</row>
    <row r="52" spans="2:242" ht="12.75" customHeight="1">
      <c r="B52" s="48">
        <f>ИНФО!B7</f>
        <v>44767</v>
      </c>
      <c r="E52" s="49" t="str">
        <f>ИНФО!B8</f>
        <v>Христина Иванова</v>
      </c>
      <c r="F52" s="49" t="str">
        <f>ИНФО!B9</f>
        <v>Иван Начев</v>
      </c>
      <c r="H52" s="45"/>
      <c r="I52" s="45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</row>
    <row r="53" spans="2:242" ht="12.75" customHeight="1">
      <c r="I53" s="45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</row>
    <row r="54" spans="2:242" ht="12.75" customHeight="1"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</row>
    <row r="55" spans="2:242" ht="12.75" customHeight="1"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</row>
    <row r="56" spans="2:242" ht="12.75" customHeight="1">
      <c r="F56" s="49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</row>
    <row r="57" spans="2:242" ht="12.75" customHeight="1"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</row>
    <row r="58" spans="2:242" ht="12.75" customHeight="1"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</row>
    <row r="59" spans="2:242" ht="12.75" customHeight="1"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</row>
    <row r="60" spans="2:242" ht="12.75" customHeight="1"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</row>
    <row r="61" spans="2:242" ht="12.75" customHeight="1"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</row>
    <row r="62" spans="2:242" ht="12.75" customHeight="1"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</row>
    <row r="63" spans="2:242" ht="12.75" customHeight="1"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</row>
    <row r="64" spans="2:242" ht="12.75" customHeight="1"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</row>
    <row r="65" spans="189:242" ht="12.75" customHeight="1"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</row>
    <row r="66" spans="189:242" ht="12.75" customHeight="1"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</row>
    <row r="67" spans="189:242" ht="12.75" customHeight="1"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</row>
    <row r="68" spans="189:242" ht="12.75" customHeight="1"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</row>
    <row r="69" spans="189:242" ht="12.75" customHeight="1"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</row>
    <row r="70" spans="189:242" ht="12.75" customHeight="1"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</row>
    <row r="71" spans="189:242" ht="12.75" customHeight="1"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</row>
    <row r="72" spans="189:242" ht="12.75" customHeight="1"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</row>
    <row r="73" spans="189:242" ht="12.75" customHeight="1"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</row>
    <row r="74" spans="189:242" ht="12.75" customHeight="1"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</row>
    <row r="75" spans="189:242" ht="12.75" customHeight="1"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</row>
    <row r="76" spans="189:242" ht="12.75" customHeight="1"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</row>
    <row r="77" spans="189:242" ht="15.75" customHeight="1"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</row>
    <row r="78" spans="189:242" ht="12.75" customHeight="1"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</row>
    <row r="79" spans="189:242" ht="12.75" customHeight="1"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</row>
    <row r="80" spans="189:242" ht="15.75" customHeight="1"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</row>
    <row r="81" spans="189:242"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</row>
    <row r="82" spans="189:242"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</row>
    <row r="83" spans="189:242"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</row>
    <row r="84" spans="189:242"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</row>
    <row r="85" spans="189:242"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</row>
    <row r="86" spans="189:242"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</row>
    <row r="87" spans="189:242"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</row>
    <row r="88" spans="189:242"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</row>
    <row r="89" spans="189:242"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</row>
    <row r="90" spans="189:242"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</row>
    <row r="91" spans="189:242"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</row>
    <row r="92" spans="189:242"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</row>
    <row r="93" spans="189:242"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</row>
    <row r="94" spans="189:242"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</row>
    <row r="95" spans="189:242"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</row>
    <row r="96" spans="189:242"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</row>
    <row r="97" spans="189:242"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  <c r="GX97" s="14"/>
      <c r="GY97" s="14"/>
      <c r="GZ97" s="14"/>
      <c r="HA97" s="14"/>
      <c r="HB97" s="14"/>
      <c r="HC97" s="14"/>
      <c r="HD97" s="14"/>
      <c r="HE97" s="14"/>
      <c r="HF97" s="14"/>
      <c r="HG97" s="14"/>
      <c r="HH97" s="14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</row>
    <row r="98" spans="189:242"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</row>
    <row r="99" spans="189:242"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</row>
    <row r="100" spans="189:242"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</row>
    <row r="101" spans="189:242"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  <c r="GT101" s="14"/>
      <c r="GU101" s="14"/>
      <c r="GV101" s="14"/>
      <c r="GW101" s="14"/>
      <c r="GX101" s="14"/>
      <c r="GY101" s="14"/>
      <c r="GZ101" s="14"/>
      <c r="HA101" s="14"/>
      <c r="HB101" s="14"/>
      <c r="HC101" s="14"/>
      <c r="HD101" s="14"/>
      <c r="HE101" s="14"/>
      <c r="HF101" s="14"/>
      <c r="HG101" s="14"/>
      <c r="HH101" s="14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</row>
    <row r="102" spans="189:242"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  <c r="GW102" s="14"/>
      <c r="GX102" s="14"/>
      <c r="GY102" s="14"/>
      <c r="GZ102" s="14"/>
      <c r="HA102" s="14"/>
      <c r="HB102" s="14"/>
      <c r="HC102" s="14"/>
      <c r="HD102" s="14"/>
      <c r="HE102" s="14"/>
      <c r="HF102" s="14"/>
      <c r="HG102" s="14"/>
      <c r="HH102" s="14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</row>
    <row r="103" spans="189:242"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</row>
    <row r="104" spans="189:242"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</row>
    <row r="105" spans="189:242"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</row>
    <row r="106" spans="189:242"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</row>
    <row r="107" spans="189:242"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</row>
    <row r="108" spans="189:242"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</row>
    <row r="109" spans="189:242"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</row>
    <row r="110" spans="189:242"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</row>
    <row r="111" spans="189:242"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</row>
    <row r="112" spans="189:242"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</row>
    <row r="113" spans="189:242"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</row>
    <row r="114" spans="189:242"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</row>
    <row r="115" spans="189:242"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</row>
    <row r="116" spans="189:242"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  <c r="HK116" s="14"/>
      <c r="HL116" s="14"/>
      <c r="HM116" s="14"/>
      <c r="HN116" s="14"/>
      <c r="HO116" s="14"/>
      <c r="HP116" s="14"/>
      <c r="HQ116" s="14"/>
      <c r="HR116" s="14"/>
      <c r="HS116" s="14"/>
      <c r="HT116" s="14"/>
      <c r="HU116" s="14"/>
      <c r="HV116" s="14"/>
      <c r="HW116" s="14"/>
      <c r="HX116" s="14"/>
      <c r="HY116" s="14"/>
      <c r="HZ116" s="14"/>
      <c r="IA116" s="14"/>
      <c r="IB116" s="14"/>
      <c r="IC116" s="14"/>
      <c r="ID116" s="14"/>
      <c r="IE116" s="14"/>
      <c r="IF116" s="14"/>
      <c r="IG116" s="14"/>
      <c r="IH116" s="14"/>
    </row>
    <row r="117" spans="189:242"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</row>
    <row r="118" spans="189:242"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  <c r="GW118" s="14"/>
      <c r="GX118" s="14"/>
      <c r="GY118" s="14"/>
      <c r="GZ118" s="14"/>
      <c r="HA118" s="14"/>
      <c r="HB118" s="14"/>
      <c r="HC118" s="14"/>
      <c r="HD118" s="14"/>
      <c r="HE118" s="14"/>
      <c r="HF118" s="14"/>
      <c r="HG118" s="14"/>
      <c r="HH118" s="14"/>
      <c r="HI118" s="14"/>
      <c r="HJ118" s="14"/>
      <c r="HK118" s="14"/>
      <c r="HL118" s="14"/>
      <c r="HM118" s="14"/>
      <c r="HN118" s="14"/>
      <c r="HO118" s="14"/>
      <c r="HP118" s="14"/>
      <c r="HQ118" s="14"/>
      <c r="HR118" s="14"/>
      <c r="HS118" s="14"/>
      <c r="HT118" s="14"/>
      <c r="HU118" s="14"/>
      <c r="HV118" s="14"/>
      <c r="HW118" s="14"/>
      <c r="HX118" s="14"/>
      <c r="HY118" s="14"/>
      <c r="HZ118" s="14"/>
      <c r="IA118" s="14"/>
      <c r="IB118" s="14"/>
      <c r="IC118" s="14"/>
      <c r="ID118" s="14"/>
      <c r="IE118" s="14"/>
      <c r="IF118" s="14"/>
      <c r="IG118" s="14"/>
      <c r="IH118" s="14"/>
    </row>
    <row r="119" spans="189:242"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  <c r="GX119" s="14"/>
      <c r="GY119" s="14"/>
      <c r="GZ119" s="14"/>
      <c r="HA119" s="14"/>
      <c r="HB119" s="14"/>
      <c r="HC119" s="14"/>
      <c r="HD119" s="14"/>
      <c r="HE119" s="14"/>
      <c r="HF119" s="14"/>
      <c r="HG119" s="14"/>
      <c r="HH119" s="14"/>
      <c r="HI119" s="14"/>
      <c r="HJ119" s="14"/>
      <c r="HK119" s="14"/>
      <c r="HL119" s="14"/>
      <c r="HM119" s="14"/>
      <c r="HN119" s="14"/>
      <c r="HO119" s="14"/>
      <c r="HP119" s="14"/>
      <c r="HQ119" s="14"/>
      <c r="HR119" s="14"/>
      <c r="HS119" s="14"/>
      <c r="HT119" s="14"/>
      <c r="HU119" s="14"/>
      <c r="HV119" s="14"/>
      <c r="HW119" s="14"/>
      <c r="HX119" s="14"/>
      <c r="HY119" s="14"/>
      <c r="HZ119" s="14"/>
      <c r="IA119" s="14"/>
      <c r="IB119" s="14"/>
      <c r="IC119" s="14"/>
      <c r="ID119" s="14"/>
      <c r="IE119" s="14"/>
      <c r="IF119" s="14"/>
      <c r="IG119" s="14"/>
      <c r="IH119" s="14"/>
    </row>
    <row r="120" spans="189:242"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</row>
    <row r="121" spans="189:242"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</row>
    <row r="122" spans="189:242"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</row>
    <row r="123" spans="189:242"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  <c r="GT123" s="14"/>
      <c r="GU123" s="14"/>
      <c r="GV123" s="14"/>
      <c r="GW123" s="14"/>
      <c r="GX123" s="14"/>
      <c r="GY123" s="14"/>
      <c r="GZ123" s="14"/>
      <c r="HA123" s="14"/>
      <c r="HB123" s="14"/>
      <c r="HC123" s="14"/>
      <c r="HD123" s="14"/>
      <c r="HE123" s="14"/>
      <c r="HF123" s="14"/>
      <c r="HG123" s="14"/>
      <c r="HH123" s="14"/>
      <c r="HI123" s="14"/>
      <c r="HJ123" s="14"/>
      <c r="HK123" s="14"/>
      <c r="HL123" s="14"/>
      <c r="HM123" s="14"/>
      <c r="HN123" s="14"/>
      <c r="HO123" s="14"/>
      <c r="HP123" s="14"/>
      <c r="HQ123" s="14"/>
      <c r="HR123" s="14"/>
      <c r="HS123" s="14"/>
      <c r="HT123" s="14"/>
      <c r="HU123" s="14"/>
      <c r="HV123" s="14"/>
      <c r="HW123" s="14"/>
      <c r="HX123" s="14"/>
      <c r="HY123" s="14"/>
      <c r="HZ123" s="14"/>
      <c r="IA123" s="14"/>
      <c r="IB123" s="14"/>
      <c r="IC123" s="14"/>
      <c r="ID123" s="14"/>
      <c r="IE123" s="14"/>
      <c r="IF123" s="14"/>
      <c r="IG123" s="14"/>
      <c r="IH123" s="14"/>
    </row>
    <row r="124" spans="189:242"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  <c r="GW124" s="14"/>
      <c r="GX124" s="14"/>
      <c r="GY124" s="14"/>
      <c r="GZ124" s="14"/>
      <c r="HA124" s="14"/>
      <c r="HB124" s="14"/>
      <c r="HC124" s="14"/>
      <c r="HD124" s="14"/>
      <c r="HE124" s="14"/>
      <c r="HF124" s="14"/>
      <c r="HG124" s="14"/>
      <c r="HH124" s="14"/>
      <c r="HI124" s="14"/>
      <c r="HJ124" s="14"/>
      <c r="HK124" s="14"/>
      <c r="HL124" s="14"/>
      <c r="HM124" s="14"/>
      <c r="HN124" s="14"/>
      <c r="HO124" s="14"/>
      <c r="HP124" s="14"/>
      <c r="HQ124" s="14"/>
      <c r="HR124" s="14"/>
      <c r="HS124" s="14"/>
      <c r="HT124" s="14"/>
      <c r="HU124" s="14"/>
      <c r="HV124" s="14"/>
      <c r="HW124" s="14"/>
      <c r="HX124" s="14"/>
      <c r="HY124" s="14"/>
      <c r="HZ124" s="14"/>
      <c r="IA124" s="14"/>
      <c r="IB124" s="14"/>
      <c r="IC124" s="14"/>
      <c r="ID124" s="14"/>
      <c r="IE124" s="14"/>
      <c r="IF124" s="14"/>
      <c r="IG124" s="14"/>
      <c r="IH124" s="14"/>
    </row>
    <row r="125" spans="189:242"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  <c r="GW125" s="14"/>
      <c r="GX125" s="14"/>
      <c r="GY125" s="14"/>
      <c r="GZ125" s="14"/>
      <c r="HA125" s="14"/>
      <c r="HB125" s="14"/>
      <c r="HC125" s="14"/>
      <c r="HD125" s="14"/>
      <c r="HE125" s="14"/>
      <c r="HF125" s="14"/>
      <c r="HG125" s="14"/>
      <c r="HH125" s="14"/>
      <c r="HI125" s="14"/>
      <c r="HJ125" s="14"/>
      <c r="HK125" s="14"/>
      <c r="HL125" s="14"/>
      <c r="HM125" s="14"/>
      <c r="HN125" s="14"/>
      <c r="HO125" s="14"/>
      <c r="HP125" s="14"/>
      <c r="HQ125" s="14"/>
      <c r="HR125" s="14"/>
      <c r="HS125" s="14"/>
      <c r="HT125" s="14"/>
      <c r="HU125" s="14"/>
      <c r="HV125" s="14"/>
      <c r="HW125" s="14"/>
      <c r="HX125" s="14"/>
      <c r="HY125" s="14"/>
      <c r="HZ125" s="14"/>
      <c r="IA125" s="14"/>
      <c r="IB125" s="14"/>
      <c r="IC125" s="14"/>
      <c r="ID125" s="14"/>
      <c r="IE125" s="14"/>
      <c r="IF125" s="14"/>
      <c r="IG125" s="14"/>
      <c r="IH125" s="14"/>
    </row>
    <row r="126" spans="189:242"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</row>
    <row r="127" spans="189:242"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  <c r="GW127" s="14"/>
      <c r="GX127" s="14"/>
      <c r="GY127" s="14"/>
      <c r="GZ127" s="14"/>
      <c r="HA127" s="14"/>
      <c r="HB127" s="14"/>
      <c r="HC127" s="14"/>
      <c r="HD127" s="14"/>
      <c r="HE127" s="14"/>
      <c r="HF127" s="14"/>
      <c r="HG127" s="14"/>
      <c r="HH127" s="14"/>
      <c r="HI127" s="14"/>
      <c r="HJ127" s="14"/>
      <c r="HK127" s="14"/>
      <c r="HL127" s="14"/>
      <c r="HM127" s="14"/>
      <c r="HN127" s="14"/>
      <c r="HO127" s="14"/>
      <c r="HP127" s="14"/>
      <c r="HQ127" s="14"/>
      <c r="HR127" s="14"/>
      <c r="HS127" s="14"/>
      <c r="HT127" s="14"/>
      <c r="HU127" s="14"/>
      <c r="HV127" s="14"/>
      <c r="HW127" s="14"/>
      <c r="HX127" s="14"/>
      <c r="HY127" s="14"/>
      <c r="HZ127" s="14"/>
      <c r="IA127" s="14"/>
      <c r="IB127" s="14"/>
      <c r="IC127" s="14"/>
      <c r="ID127" s="14"/>
      <c r="IE127" s="14"/>
      <c r="IF127" s="14"/>
      <c r="IG127" s="14"/>
      <c r="IH127" s="14"/>
    </row>
    <row r="128" spans="189:242"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  <c r="GW128" s="14"/>
      <c r="GX128" s="14"/>
      <c r="GY128" s="14"/>
      <c r="GZ128" s="14"/>
      <c r="HA128" s="14"/>
      <c r="HB128" s="14"/>
      <c r="HC128" s="14"/>
      <c r="HD128" s="14"/>
      <c r="HE128" s="14"/>
      <c r="HF128" s="14"/>
      <c r="HG128" s="14"/>
      <c r="HH128" s="14"/>
      <c r="HI128" s="14"/>
      <c r="HJ128" s="14"/>
      <c r="HK128" s="14"/>
      <c r="HL128" s="14"/>
      <c r="HM128" s="14"/>
      <c r="HN128" s="14"/>
      <c r="HO128" s="14"/>
      <c r="HP128" s="14"/>
      <c r="HQ128" s="14"/>
      <c r="HR128" s="14"/>
      <c r="HS128" s="14"/>
      <c r="HT128" s="14"/>
      <c r="HU128" s="14"/>
      <c r="HV128" s="14"/>
      <c r="HW128" s="14"/>
      <c r="HX128" s="14"/>
      <c r="HY128" s="14"/>
      <c r="HZ128" s="14"/>
      <c r="IA128" s="14"/>
      <c r="IB128" s="14"/>
      <c r="IC128" s="14"/>
      <c r="ID128" s="14"/>
      <c r="IE128" s="14"/>
      <c r="IF128" s="14"/>
      <c r="IG128" s="14"/>
      <c r="IH128" s="14"/>
    </row>
    <row r="129" spans="189:242">
      <c r="GG129" s="14"/>
      <c r="GH129" s="14"/>
      <c r="GI129" s="14"/>
      <c r="GJ129" s="14"/>
      <c r="GK129" s="14"/>
      <c r="GL129" s="14"/>
      <c r="GM129" s="14"/>
      <c r="GN129" s="14"/>
      <c r="GO129" s="14"/>
      <c r="GP129" s="14"/>
      <c r="GQ129" s="14"/>
      <c r="GR129" s="14"/>
      <c r="GS129" s="14"/>
      <c r="GT129" s="14"/>
      <c r="GU129" s="14"/>
      <c r="GV129" s="14"/>
      <c r="GW129" s="14"/>
      <c r="GX129" s="14"/>
      <c r="GY129" s="14"/>
      <c r="GZ129" s="14"/>
      <c r="HA129" s="14"/>
      <c r="HB129" s="14"/>
      <c r="HC129" s="14"/>
      <c r="HD129" s="14"/>
      <c r="HE129" s="14"/>
      <c r="HF129" s="14"/>
      <c r="HG129" s="14"/>
      <c r="HH129" s="14"/>
      <c r="HI129" s="14"/>
      <c r="HJ129" s="14"/>
      <c r="HK129" s="14"/>
      <c r="HL129" s="14"/>
      <c r="HM129" s="14"/>
      <c r="HN129" s="14"/>
      <c r="HO129" s="14"/>
      <c r="HP129" s="14"/>
      <c r="HQ129" s="14"/>
      <c r="HR129" s="14"/>
      <c r="HS129" s="14"/>
      <c r="HT129" s="14"/>
      <c r="HU129" s="14"/>
      <c r="HV129" s="14"/>
      <c r="HW129" s="14"/>
      <c r="HX129" s="14"/>
      <c r="HY129" s="14"/>
      <c r="HZ129" s="14"/>
      <c r="IA129" s="14"/>
      <c r="IB129" s="14"/>
      <c r="IC129" s="14"/>
      <c r="ID129" s="14"/>
      <c r="IE129" s="14"/>
      <c r="IF129" s="14"/>
      <c r="IG129" s="14"/>
      <c r="IH129" s="14"/>
    </row>
    <row r="130" spans="189:242"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</row>
    <row r="131" spans="189:242"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  <c r="GW131" s="14"/>
      <c r="GX131" s="14"/>
      <c r="GY131" s="14"/>
      <c r="GZ131" s="14"/>
      <c r="HA131" s="14"/>
      <c r="HB131" s="14"/>
      <c r="HC131" s="14"/>
      <c r="HD131" s="14"/>
      <c r="HE131" s="14"/>
      <c r="HF131" s="14"/>
      <c r="HG131" s="14"/>
      <c r="HH131" s="14"/>
      <c r="HI131" s="14"/>
      <c r="HJ131" s="14"/>
      <c r="HK131" s="14"/>
      <c r="HL131" s="14"/>
      <c r="HM131" s="14"/>
      <c r="HN131" s="14"/>
      <c r="HO131" s="14"/>
      <c r="HP131" s="14"/>
      <c r="HQ131" s="14"/>
      <c r="HR131" s="14"/>
      <c r="HS131" s="14"/>
      <c r="HT131" s="14"/>
      <c r="HU131" s="14"/>
      <c r="HV131" s="14"/>
      <c r="HW131" s="14"/>
      <c r="HX131" s="14"/>
      <c r="HY131" s="14"/>
      <c r="HZ131" s="14"/>
      <c r="IA131" s="14"/>
      <c r="IB131" s="14"/>
      <c r="IC131" s="14"/>
      <c r="ID131" s="14"/>
      <c r="IE131" s="14"/>
      <c r="IF131" s="14"/>
      <c r="IG131" s="14"/>
      <c r="IH131" s="14"/>
    </row>
    <row r="132" spans="189:242">
      <c r="GG132" s="14"/>
      <c r="GH132" s="14"/>
      <c r="GI132" s="14"/>
      <c r="GJ132" s="14"/>
      <c r="GK132" s="14"/>
      <c r="GL132" s="14"/>
      <c r="GM132" s="14"/>
      <c r="GN132" s="14"/>
      <c r="GO132" s="14"/>
      <c r="GP132" s="14"/>
      <c r="GQ132" s="14"/>
      <c r="GR132" s="14"/>
      <c r="GS132" s="14"/>
      <c r="GT132" s="14"/>
      <c r="GU132" s="14"/>
      <c r="GV132" s="14"/>
      <c r="GW132" s="14"/>
      <c r="GX132" s="14"/>
      <c r="GY132" s="14"/>
      <c r="GZ132" s="14"/>
      <c r="HA132" s="14"/>
      <c r="HB132" s="14"/>
      <c r="HC132" s="14"/>
      <c r="HD132" s="14"/>
      <c r="HE132" s="14"/>
      <c r="HF132" s="14"/>
      <c r="HG132" s="14"/>
      <c r="HH132" s="14"/>
      <c r="HI132" s="14"/>
      <c r="HJ132" s="14"/>
      <c r="HK132" s="14"/>
      <c r="HL132" s="14"/>
      <c r="HM132" s="14"/>
      <c r="HN132" s="14"/>
      <c r="HO132" s="14"/>
      <c r="HP132" s="14"/>
      <c r="HQ132" s="14"/>
      <c r="HR132" s="14"/>
      <c r="HS132" s="14"/>
      <c r="HT132" s="14"/>
      <c r="HU132" s="14"/>
      <c r="HV132" s="14"/>
      <c r="HW132" s="14"/>
      <c r="HX132" s="14"/>
      <c r="HY132" s="14"/>
      <c r="HZ132" s="14"/>
      <c r="IA132" s="14"/>
      <c r="IB132" s="14"/>
      <c r="IC132" s="14"/>
      <c r="ID132" s="14"/>
      <c r="IE132" s="14"/>
      <c r="IF132" s="14"/>
      <c r="IG132" s="14"/>
      <c r="IH132" s="14"/>
    </row>
    <row r="133" spans="189:242">
      <c r="GG133" s="14"/>
      <c r="GH133" s="14"/>
      <c r="GI133" s="14"/>
      <c r="GJ133" s="14"/>
      <c r="GK133" s="14"/>
      <c r="GL133" s="14"/>
      <c r="GM133" s="14"/>
      <c r="GN133" s="14"/>
      <c r="GO133" s="14"/>
      <c r="GP133" s="14"/>
      <c r="GQ133" s="14"/>
      <c r="GR133" s="14"/>
      <c r="GS133" s="14"/>
      <c r="GT133" s="14"/>
      <c r="GU133" s="14"/>
      <c r="GV133" s="14"/>
      <c r="GW133" s="14"/>
      <c r="GX133" s="14"/>
      <c r="GY133" s="14"/>
      <c r="GZ133" s="14"/>
      <c r="HA133" s="14"/>
      <c r="HB133" s="14"/>
      <c r="HC133" s="14"/>
      <c r="HD133" s="14"/>
      <c r="HE133" s="14"/>
      <c r="HF133" s="14"/>
      <c r="HG133" s="14"/>
      <c r="HH133" s="14"/>
      <c r="HI133" s="14"/>
      <c r="HJ133" s="14"/>
      <c r="HK133" s="14"/>
      <c r="HL133" s="14"/>
      <c r="HM133" s="14"/>
      <c r="HN133" s="14"/>
      <c r="HO133" s="14"/>
      <c r="HP133" s="14"/>
      <c r="HQ133" s="14"/>
      <c r="HR133" s="14"/>
      <c r="HS133" s="14"/>
      <c r="HT133" s="14"/>
      <c r="HU133" s="14"/>
      <c r="HV133" s="14"/>
      <c r="HW133" s="14"/>
      <c r="HX133" s="14"/>
      <c r="HY133" s="14"/>
      <c r="HZ133" s="14"/>
      <c r="IA133" s="14"/>
      <c r="IB133" s="14"/>
      <c r="IC133" s="14"/>
      <c r="ID133" s="14"/>
      <c r="IE133" s="14"/>
      <c r="IF133" s="14"/>
      <c r="IG133" s="14"/>
      <c r="IH133" s="14"/>
    </row>
    <row r="134" spans="189:242">
      <c r="GG134" s="14"/>
      <c r="GH134" s="14"/>
      <c r="GI134" s="14"/>
      <c r="GJ134" s="14"/>
      <c r="GK134" s="14"/>
      <c r="GL134" s="14"/>
      <c r="GM134" s="14"/>
      <c r="GN134" s="14"/>
      <c r="GO134" s="14"/>
      <c r="GP134" s="14"/>
      <c r="GQ134" s="14"/>
      <c r="GR134" s="14"/>
      <c r="GS134" s="14"/>
      <c r="GT134" s="14"/>
      <c r="GU134" s="14"/>
      <c r="GV134" s="14"/>
      <c r="GW134" s="14"/>
      <c r="GX134" s="14"/>
      <c r="GY134" s="14"/>
      <c r="GZ134" s="14"/>
      <c r="HA134" s="14"/>
      <c r="HB134" s="14"/>
      <c r="HC134" s="14"/>
      <c r="HD134" s="14"/>
      <c r="HE134" s="14"/>
      <c r="HF134" s="14"/>
      <c r="HG134" s="14"/>
      <c r="HH134" s="14"/>
      <c r="HI134" s="14"/>
      <c r="HJ134" s="14"/>
      <c r="HK134" s="14"/>
      <c r="HL134" s="14"/>
      <c r="HM134" s="14"/>
      <c r="HN134" s="14"/>
      <c r="HO134" s="14"/>
      <c r="HP134" s="14"/>
      <c r="HQ134" s="14"/>
      <c r="HR134" s="14"/>
      <c r="HS134" s="14"/>
      <c r="HT134" s="14"/>
      <c r="HU134" s="14"/>
      <c r="HV134" s="14"/>
      <c r="HW134" s="14"/>
      <c r="HX134" s="14"/>
      <c r="HY134" s="14"/>
      <c r="HZ134" s="14"/>
      <c r="IA134" s="14"/>
      <c r="IB134" s="14"/>
      <c r="IC134" s="14"/>
      <c r="ID134" s="14"/>
      <c r="IE134" s="14"/>
      <c r="IF134" s="14"/>
      <c r="IG134" s="14"/>
      <c r="IH134" s="14"/>
    </row>
    <row r="135" spans="189:242"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  <c r="IC135" s="14"/>
      <c r="ID135" s="14"/>
      <c r="IE135" s="14"/>
      <c r="IF135" s="14"/>
      <c r="IG135" s="14"/>
      <c r="IH135" s="14"/>
    </row>
    <row r="136" spans="189:242"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  <c r="GW136" s="14"/>
      <c r="GX136" s="14"/>
      <c r="GY136" s="14"/>
      <c r="GZ136" s="14"/>
      <c r="HA136" s="14"/>
      <c r="HB136" s="14"/>
      <c r="HC136" s="14"/>
      <c r="HD136" s="14"/>
      <c r="HE136" s="14"/>
      <c r="HF136" s="14"/>
      <c r="HG136" s="14"/>
      <c r="HH136" s="14"/>
      <c r="HI136" s="14"/>
      <c r="HJ136" s="14"/>
      <c r="HK136" s="14"/>
      <c r="HL136" s="14"/>
      <c r="HM136" s="14"/>
      <c r="HN136" s="14"/>
      <c r="HO136" s="14"/>
      <c r="HP136" s="14"/>
      <c r="HQ136" s="14"/>
      <c r="HR136" s="14"/>
      <c r="HS136" s="14"/>
      <c r="HT136" s="14"/>
      <c r="HU136" s="14"/>
      <c r="HV136" s="14"/>
      <c r="HW136" s="14"/>
      <c r="HX136" s="14"/>
      <c r="HY136" s="14"/>
      <c r="HZ136" s="14"/>
      <c r="IA136" s="14"/>
      <c r="IB136" s="14"/>
      <c r="IC136" s="14"/>
      <c r="ID136" s="14"/>
      <c r="IE136" s="14"/>
      <c r="IF136" s="14"/>
      <c r="IG136" s="14"/>
      <c r="IH136" s="14"/>
    </row>
    <row r="137" spans="189:242">
      <c r="GG137" s="14"/>
      <c r="GH137" s="14"/>
      <c r="GI137" s="14"/>
      <c r="GJ137" s="14"/>
      <c r="GK137" s="14"/>
      <c r="GL137" s="14"/>
      <c r="GM137" s="14"/>
      <c r="GN137" s="14"/>
      <c r="GO137" s="14"/>
      <c r="GP137" s="14"/>
      <c r="GQ137" s="14"/>
      <c r="GR137" s="14"/>
      <c r="GS137" s="14"/>
      <c r="GT137" s="14"/>
      <c r="GU137" s="14"/>
      <c r="GV137" s="14"/>
      <c r="GW137" s="14"/>
      <c r="GX137" s="14"/>
      <c r="GY137" s="14"/>
      <c r="GZ137" s="14"/>
      <c r="HA137" s="14"/>
      <c r="HB137" s="14"/>
      <c r="HC137" s="14"/>
      <c r="HD137" s="14"/>
      <c r="HE137" s="14"/>
      <c r="HF137" s="14"/>
      <c r="HG137" s="14"/>
      <c r="HH137" s="14"/>
      <c r="HI137" s="14"/>
      <c r="HJ137" s="14"/>
      <c r="HK137" s="14"/>
      <c r="HL137" s="14"/>
      <c r="HM137" s="14"/>
      <c r="HN137" s="14"/>
      <c r="HO137" s="14"/>
      <c r="HP137" s="14"/>
      <c r="HQ137" s="14"/>
      <c r="HR137" s="14"/>
      <c r="HS137" s="14"/>
      <c r="HT137" s="14"/>
      <c r="HU137" s="14"/>
      <c r="HV137" s="14"/>
      <c r="HW137" s="14"/>
      <c r="HX137" s="14"/>
      <c r="HY137" s="14"/>
      <c r="HZ137" s="14"/>
      <c r="IA137" s="14"/>
      <c r="IB137" s="14"/>
      <c r="IC137" s="14"/>
      <c r="ID137" s="14"/>
      <c r="IE137" s="14"/>
      <c r="IF137" s="14"/>
      <c r="IG137" s="14"/>
      <c r="IH137" s="14"/>
    </row>
    <row r="138" spans="189:242"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  <c r="HD138" s="14"/>
      <c r="HE138" s="14"/>
      <c r="HF138" s="14"/>
      <c r="HG138" s="14"/>
      <c r="HH138" s="14"/>
      <c r="HI138" s="14"/>
      <c r="HJ138" s="14"/>
      <c r="HK138" s="14"/>
      <c r="HL138" s="14"/>
      <c r="HM138" s="14"/>
      <c r="HN138" s="14"/>
      <c r="HO138" s="14"/>
      <c r="HP138" s="14"/>
      <c r="HQ138" s="14"/>
      <c r="HR138" s="14"/>
      <c r="HS138" s="14"/>
      <c r="HT138" s="14"/>
      <c r="HU138" s="14"/>
      <c r="HV138" s="14"/>
      <c r="HW138" s="14"/>
      <c r="HX138" s="14"/>
      <c r="HY138" s="14"/>
      <c r="HZ138" s="14"/>
      <c r="IA138" s="14"/>
      <c r="IB138" s="14"/>
      <c r="IC138" s="14"/>
      <c r="ID138" s="14"/>
      <c r="IE138" s="14"/>
      <c r="IF138" s="14"/>
      <c r="IG138" s="14"/>
      <c r="IH138" s="14"/>
    </row>
    <row r="139" spans="189:242"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  <c r="GW139" s="14"/>
      <c r="GX139" s="14"/>
      <c r="GY139" s="14"/>
      <c r="GZ139" s="14"/>
      <c r="HA139" s="14"/>
      <c r="HB139" s="14"/>
      <c r="HC139" s="14"/>
      <c r="HD139" s="14"/>
      <c r="HE139" s="14"/>
      <c r="HF139" s="14"/>
      <c r="HG139" s="14"/>
      <c r="HH139" s="14"/>
      <c r="HI139" s="14"/>
      <c r="HJ139" s="14"/>
      <c r="HK139" s="14"/>
      <c r="HL139" s="14"/>
      <c r="HM139" s="14"/>
      <c r="HN139" s="14"/>
      <c r="HO139" s="14"/>
      <c r="HP139" s="14"/>
      <c r="HQ139" s="14"/>
      <c r="HR139" s="14"/>
      <c r="HS139" s="14"/>
      <c r="HT139" s="14"/>
      <c r="HU139" s="14"/>
      <c r="HV139" s="14"/>
      <c r="HW139" s="14"/>
      <c r="HX139" s="14"/>
      <c r="HY139" s="14"/>
      <c r="HZ139" s="14"/>
      <c r="IA139" s="14"/>
      <c r="IB139" s="14"/>
      <c r="IC139" s="14"/>
      <c r="ID139" s="14"/>
      <c r="IE139" s="14"/>
      <c r="IF139" s="14"/>
      <c r="IG139" s="14"/>
      <c r="IH139" s="14"/>
    </row>
    <row r="140" spans="189:242">
      <c r="GG140" s="14"/>
      <c r="GH140" s="14"/>
      <c r="GI140" s="14"/>
      <c r="GJ140" s="14"/>
      <c r="GK140" s="14"/>
      <c r="GL140" s="14"/>
      <c r="GM140" s="14"/>
      <c r="GN140" s="14"/>
      <c r="GO140" s="14"/>
      <c r="GP140" s="14"/>
      <c r="GQ140" s="14"/>
      <c r="GR140" s="14"/>
      <c r="GS140" s="14"/>
      <c r="GT140" s="14"/>
      <c r="GU140" s="14"/>
      <c r="GV140" s="14"/>
      <c r="GW140" s="14"/>
      <c r="GX140" s="14"/>
      <c r="GY140" s="14"/>
      <c r="GZ140" s="14"/>
      <c r="HA140" s="14"/>
      <c r="HB140" s="14"/>
      <c r="HC140" s="14"/>
      <c r="HD140" s="14"/>
      <c r="HE140" s="14"/>
      <c r="HF140" s="14"/>
      <c r="HG140" s="14"/>
      <c r="HH140" s="14"/>
      <c r="HI140" s="14"/>
      <c r="HJ140" s="14"/>
      <c r="HK140" s="14"/>
      <c r="HL140" s="14"/>
      <c r="HM140" s="14"/>
      <c r="HN140" s="14"/>
      <c r="HO140" s="14"/>
      <c r="HP140" s="14"/>
      <c r="HQ140" s="14"/>
      <c r="HR140" s="14"/>
      <c r="HS140" s="14"/>
      <c r="HT140" s="14"/>
      <c r="HU140" s="14"/>
      <c r="HV140" s="14"/>
      <c r="HW140" s="14"/>
      <c r="HX140" s="14"/>
      <c r="HY140" s="14"/>
      <c r="HZ140" s="14"/>
      <c r="IA140" s="14"/>
      <c r="IB140" s="14"/>
      <c r="IC140" s="14"/>
      <c r="ID140" s="14"/>
      <c r="IE140" s="14"/>
      <c r="IF140" s="14"/>
      <c r="IG140" s="14"/>
      <c r="IH140" s="14"/>
    </row>
    <row r="141" spans="189:242">
      <c r="GG141" s="14"/>
      <c r="GH141" s="14"/>
      <c r="GI141" s="14"/>
      <c r="GJ141" s="14"/>
      <c r="GK141" s="14"/>
      <c r="GL141" s="14"/>
      <c r="GM141" s="14"/>
      <c r="GN141" s="14"/>
      <c r="GO141" s="14"/>
      <c r="GP141" s="14"/>
      <c r="GQ141" s="14"/>
      <c r="GR141" s="14"/>
      <c r="GS141" s="14"/>
      <c r="GT141" s="14"/>
      <c r="GU141" s="14"/>
      <c r="GV141" s="14"/>
      <c r="GW141" s="14"/>
      <c r="GX141" s="14"/>
      <c r="GY141" s="14"/>
      <c r="GZ141" s="14"/>
      <c r="HA141" s="14"/>
      <c r="HB141" s="14"/>
      <c r="HC141" s="14"/>
      <c r="HD141" s="14"/>
      <c r="HE141" s="14"/>
      <c r="HF141" s="14"/>
      <c r="HG141" s="14"/>
      <c r="HH141" s="14"/>
      <c r="HI141" s="14"/>
      <c r="HJ141" s="14"/>
      <c r="HK141" s="14"/>
      <c r="HL141" s="14"/>
      <c r="HM141" s="14"/>
      <c r="HN141" s="14"/>
      <c r="HO141" s="14"/>
      <c r="HP141" s="14"/>
      <c r="HQ141" s="14"/>
      <c r="HR141" s="14"/>
      <c r="HS141" s="14"/>
      <c r="HT141" s="14"/>
      <c r="HU141" s="14"/>
      <c r="HV141" s="14"/>
      <c r="HW141" s="14"/>
      <c r="HX141" s="14"/>
      <c r="HY141" s="14"/>
      <c r="HZ141" s="14"/>
      <c r="IA141" s="14"/>
      <c r="IB141" s="14"/>
      <c r="IC141" s="14"/>
      <c r="ID141" s="14"/>
      <c r="IE141" s="14"/>
      <c r="IF141" s="14"/>
      <c r="IG141" s="14"/>
      <c r="IH141" s="14"/>
    </row>
    <row r="142" spans="189:242">
      <c r="GG142" s="14"/>
      <c r="GH142" s="14"/>
      <c r="GI142" s="14"/>
      <c r="GJ142" s="14"/>
      <c r="GK142" s="14"/>
      <c r="GL142" s="14"/>
      <c r="GM142" s="14"/>
      <c r="GN142" s="14"/>
      <c r="GO142" s="14"/>
      <c r="GP142" s="14"/>
      <c r="GQ142" s="14"/>
      <c r="GR142" s="14"/>
      <c r="GS142" s="14"/>
      <c r="GT142" s="14"/>
      <c r="GU142" s="14"/>
      <c r="GV142" s="14"/>
      <c r="GW142" s="14"/>
      <c r="GX142" s="14"/>
      <c r="GY142" s="14"/>
      <c r="GZ142" s="14"/>
      <c r="HA142" s="14"/>
      <c r="HB142" s="14"/>
      <c r="HC142" s="14"/>
      <c r="HD142" s="14"/>
      <c r="HE142" s="14"/>
      <c r="HF142" s="14"/>
      <c r="HG142" s="14"/>
      <c r="HH142" s="14"/>
      <c r="HI142" s="14"/>
      <c r="HJ142" s="14"/>
      <c r="HK142" s="14"/>
      <c r="HL142" s="14"/>
      <c r="HM142" s="14"/>
      <c r="HN142" s="14"/>
      <c r="HO142" s="14"/>
      <c r="HP142" s="14"/>
      <c r="HQ142" s="14"/>
      <c r="HR142" s="14"/>
      <c r="HS142" s="14"/>
      <c r="HT142" s="14"/>
      <c r="HU142" s="14"/>
      <c r="HV142" s="14"/>
      <c r="HW142" s="14"/>
      <c r="HX142" s="14"/>
      <c r="HY142" s="14"/>
      <c r="HZ142" s="14"/>
      <c r="IA142" s="14"/>
      <c r="IB142" s="14"/>
      <c r="IC142" s="14"/>
      <c r="ID142" s="14"/>
      <c r="IE142" s="14"/>
      <c r="IF142" s="14"/>
      <c r="IG142" s="14"/>
      <c r="IH142" s="14"/>
    </row>
    <row r="143" spans="189:242">
      <c r="GG143" s="14"/>
      <c r="GH143" s="14"/>
      <c r="GI143" s="14"/>
      <c r="GJ143" s="14"/>
      <c r="GK143" s="14"/>
      <c r="GL143" s="14"/>
      <c r="GM143" s="14"/>
      <c r="GN143" s="14"/>
      <c r="GO143" s="14"/>
      <c r="GP143" s="14"/>
      <c r="GQ143" s="14"/>
      <c r="GR143" s="14"/>
      <c r="GS143" s="14"/>
      <c r="GT143" s="14"/>
      <c r="GU143" s="14"/>
      <c r="GV143" s="14"/>
      <c r="GW143" s="14"/>
      <c r="GX143" s="14"/>
      <c r="GY143" s="14"/>
      <c r="GZ143" s="14"/>
      <c r="HA143" s="14"/>
      <c r="HB143" s="14"/>
      <c r="HC143" s="14"/>
      <c r="HD143" s="14"/>
      <c r="HE143" s="14"/>
      <c r="HF143" s="14"/>
      <c r="HG143" s="14"/>
      <c r="HH143" s="14"/>
      <c r="HI143" s="14"/>
      <c r="HJ143" s="14"/>
      <c r="HK143" s="14"/>
      <c r="HL143" s="14"/>
      <c r="HM143" s="14"/>
      <c r="HN143" s="14"/>
      <c r="HO143" s="14"/>
      <c r="HP143" s="14"/>
      <c r="HQ143" s="14"/>
      <c r="HR143" s="14"/>
      <c r="HS143" s="14"/>
      <c r="HT143" s="14"/>
      <c r="HU143" s="14"/>
      <c r="HV143" s="14"/>
      <c r="HW143" s="14"/>
      <c r="HX143" s="14"/>
      <c r="HY143" s="14"/>
      <c r="HZ143" s="14"/>
      <c r="IA143" s="14"/>
      <c r="IB143" s="14"/>
      <c r="IC143" s="14"/>
      <c r="ID143" s="14"/>
      <c r="IE143" s="14"/>
      <c r="IF143" s="14"/>
      <c r="IG143" s="14"/>
      <c r="IH143" s="14"/>
    </row>
    <row r="144" spans="189:242">
      <c r="GG144" s="14"/>
      <c r="GH144" s="14"/>
      <c r="GI144" s="14"/>
      <c r="GJ144" s="14"/>
      <c r="GK144" s="14"/>
      <c r="GL144" s="14"/>
      <c r="GM144" s="14"/>
      <c r="GN144" s="14"/>
      <c r="GO144" s="14"/>
      <c r="GP144" s="14"/>
      <c r="GQ144" s="14"/>
      <c r="GR144" s="14"/>
      <c r="GS144" s="14"/>
      <c r="GT144" s="14"/>
      <c r="GU144" s="14"/>
      <c r="GV144" s="14"/>
      <c r="GW144" s="14"/>
      <c r="GX144" s="14"/>
      <c r="GY144" s="14"/>
      <c r="GZ144" s="14"/>
      <c r="HA144" s="14"/>
      <c r="HB144" s="14"/>
      <c r="HC144" s="14"/>
      <c r="HD144" s="14"/>
      <c r="HE144" s="14"/>
      <c r="HF144" s="14"/>
      <c r="HG144" s="14"/>
      <c r="HH144" s="14"/>
      <c r="HI144" s="14"/>
      <c r="HJ144" s="14"/>
      <c r="HK144" s="14"/>
      <c r="HL144" s="14"/>
      <c r="HM144" s="14"/>
      <c r="HN144" s="14"/>
      <c r="HO144" s="14"/>
      <c r="HP144" s="14"/>
      <c r="HQ144" s="14"/>
      <c r="HR144" s="14"/>
      <c r="HS144" s="14"/>
      <c r="HT144" s="14"/>
      <c r="HU144" s="14"/>
      <c r="HV144" s="14"/>
      <c r="HW144" s="14"/>
      <c r="HX144" s="14"/>
      <c r="HY144" s="14"/>
      <c r="HZ144" s="14"/>
      <c r="IA144" s="14"/>
      <c r="IB144" s="14"/>
      <c r="IC144" s="14"/>
      <c r="ID144" s="14"/>
      <c r="IE144" s="14"/>
      <c r="IF144" s="14"/>
      <c r="IG144" s="14"/>
      <c r="IH144" s="14"/>
    </row>
    <row r="145" spans="189:242"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</row>
    <row r="146" spans="189:242"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</row>
    <row r="147" spans="189:242">
      <c r="GG147" s="14"/>
      <c r="GH147" s="14"/>
      <c r="GI147" s="14"/>
      <c r="GJ147" s="14"/>
      <c r="GK147" s="14"/>
      <c r="GL147" s="14"/>
      <c r="GM147" s="14"/>
      <c r="GN147" s="14"/>
      <c r="GO147" s="14"/>
      <c r="GP147" s="14"/>
      <c r="GQ147" s="14"/>
      <c r="GR147" s="14"/>
      <c r="GS147" s="14"/>
      <c r="GT147" s="14"/>
      <c r="GU147" s="14"/>
      <c r="GV147" s="14"/>
      <c r="GW147" s="14"/>
      <c r="GX147" s="14"/>
      <c r="GY147" s="14"/>
      <c r="GZ147" s="14"/>
      <c r="HA147" s="14"/>
      <c r="HB147" s="14"/>
      <c r="HC147" s="14"/>
      <c r="HD147" s="14"/>
      <c r="HE147" s="14"/>
      <c r="HF147" s="14"/>
      <c r="HG147" s="14"/>
      <c r="HH147" s="14"/>
      <c r="HI147" s="14"/>
      <c r="HJ147" s="14"/>
      <c r="HK147" s="14"/>
      <c r="HL147" s="14"/>
      <c r="HM147" s="14"/>
      <c r="HN147" s="14"/>
      <c r="HO147" s="14"/>
      <c r="HP147" s="14"/>
      <c r="HQ147" s="14"/>
      <c r="HR147" s="14"/>
      <c r="HS147" s="14"/>
      <c r="HT147" s="14"/>
      <c r="HU147" s="14"/>
      <c r="HV147" s="14"/>
      <c r="HW147" s="14"/>
      <c r="HX147" s="14"/>
      <c r="HY147" s="14"/>
      <c r="HZ147" s="14"/>
      <c r="IA147" s="14"/>
      <c r="IB147" s="14"/>
      <c r="IC147" s="14"/>
      <c r="ID147" s="14"/>
      <c r="IE147" s="14"/>
      <c r="IF147" s="14"/>
      <c r="IG147" s="14"/>
      <c r="IH147" s="14"/>
    </row>
    <row r="148" spans="189:242">
      <c r="GG148" s="14"/>
      <c r="GH148" s="14"/>
      <c r="GI148" s="14"/>
      <c r="GJ148" s="14"/>
      <c r="GK148" s="14"/>
      <c r="GL148" s="14"/>
      <c r="GM148" s="14"/>
      <c r="GN148" s="14"/>
      <c r="GO148" s="14"/>
      <c r="GP148" s="14"/>
      <c r="GQ148" s="14"/>
      <c r="GR148" s="14"/>
      <c r="GS148" s="14"/>
      <c r="GT148" s="14"/>
      <c r="GU148" s="14"/>
      <c r="GV148" s="14"/>
      <c r="GW148" s="14"/>
      <c r="GX148" s="14"/>
      <c r="GY148" s="14"/>
      <c r="GZ148" s="14"/>
      <c r="HA148" s="14"/>
      <c r="HB148" s="14"/>
      <c r="HC148" s="14"/>
      <c r="HD148" s="14"/>
      <c r="HE148" s="14"/>
      <c r="HF148" s="14"/>
      <c r="HG148" s="14"/>
      <c r="HH148" s="14"/>
      <c r="HI148" s="14"/>
      <c r="HJ148" s="14"/>
      <c r="HK148" s="14"/>
      <c r="HL148" s="14"/>
      <c r="HM148" s="14"/>
      <c r="HN148" s="14"/>
      <c r="HO148" s="14"/>
      <c r="HP148" s="14"/>
      <c r="HQ148" s="14"/>
      <c r="HR148" s="14"/>
      <c r="HS148" s="14"/>
      <c r="HT148" s="14"/>
      <c r="HU148" s="14"/>
      <c r="HV148" s="14"/>
      <c r="HW148" s="14"/>
      <c r="HX148" s="14"/>
      <c r="HY148" s="14"/>
      <c r="HZ148" s="14"/>
      <c r="IA148" s="14"/>
      <c r="IB148" s="14"/>
      <c r="IC148" s="14"/>
      <c r="ID148" s="14"/>
      <c r="IE148" s="14"/>
      <c r="IF148" s="14"/>
      <c r="IG148" s="14"/>
      <c r="IH148" s="14"/>
    </row>
    <row r="149" spans="189:242">
      <c r="GG149" s="14"/>
      <c r="GH149" s="14"/>
      <c r="GI149" s="14"/>
      <c r="GJ149" s="14"/>
      <c r="GK149" s="14"/>
      <c r="GL149" s="14"/>
      <c r="GM149" s="14"/>
      <c r="GN149" s="14"/>
      <c r="GO149" s="14"/>
      <c r="GP149" s="14"/>
      <c r="GQ149" s="14"/>
      <c r="GR149" s="14"/>
      <c r="GS149" s="14"/>
      <c r="GT149" s="14"/>
      <c r="GU149" s="14"/>
      <c r="GV149" s="14"/>
      <c r="GW149" s="14"/>
      <c r="GX149" s="14"/>
      <c r="GY149" s="14"/>
      <c r="GZ149" s="14"/>
      <c r="HA149" s="14"/>
      <c r="HB149" s="14"/>
      <c r="HC149" s="14"/>
      <c r="HD149" s="14"/>
      <c r="HE149" s="14"/>
      <c r="HF149" s="14"/>
      <c r="HG149" s="14"/>
      <c r="HH149" s="14"/>
      <c r="HI149" s="14"/>
      <c r="HJ149" s="14"/>
      <c r="HK149" s="14"/>
      <c r="HL149" s="14"/>
      <c r="HM149" s="14"/>
      <c r="HN149" s="14"/>
      <c r="HO149" s="14"/>
      <c r="HP149" s="14"/>
      <c r="HQ149" s="14"/>
      <c r="HR149" s="14"/>
      <c r="HS149" s="14"/>
      <c r="HT149" s="14"/>
      <c r="HU149" s="14"/>
      <c r="HV149" s="14"/>
      <c r="HW149" s="14"/>
      <c r="HX149" s="14"/>
      <c r="HY149" s="14"/>
      <c r="HZ149" s="14"/>
      <c r="IA149" s="14"/>
      <c r="IB149" s="14"/>
      <c r="IC149" s="14"/>
      <c r="ID149" s="14"/>
      <c r="IE149" s="14"/>
      <c r="IF149" s="14"/>
      <c r="IG149" s="14"/>
      <c r="IH149" s="14"/>
    </row>
    <row r="150" spans="189:242">
      <c r="GG150" s="14"/>
      <c r="GH150" s="14"/>
      <c r="GI150" s="14"/>
      <c r="GJ150" s="14"/>
      <c r="GK150" s="14"/>
      <c r="GL150" s="14"/>
      <c r="GM150" s="14"/>
      <c r="GN150" s="14"/>
      <c r="GO150" s="14"/>
      <c r="GP150" s="14"/>
      <c r="GQ150" s="14"/>
      <c r="GR150" s="14"/>
      <c r="GS150" s="14"/>
      <c r="GT150" s="14"/>
      <c r="GU150" s="14"/>
      <c r="GV150" s="14"/>
      <c r="GW150" s="14"/>
      <c r="GX150" s="14"/>
      <c r="GY150" s="14"/>
      <c r="GZ150" s="14"/>
      <c r="HA150" s="14"/>
      <c r="HB150" s="14"/>
      <c r="HC150" s="14"/>
      <c r="HD150" s="14"/>
      <c r="HE150" s="14"/>
      <c r="HF150" s="14"/>
      <c r="HG150" s="14"/>
      <c r="HH150" s="14"/>
      <c r="HI150" s="14"/>
      <c r="HJ150" s="14"/>
      <c r="HK150" s="14"/>
      <c r="HL150" s="14"/>
      <c r="HM150" s="14"/>
      <c r="HN150" s="14"/>
      <c r="HO150" s="14"/>
      <c r="HP150" s="14"/>
      <c r="HQ150" s="14"/>
      <c r="HR150" s="14"/>
      <c r="HS150" s="14"/>
      <c r="HT150" s="14"/>
      <c r="HU150" s="14"/>
      <c r="HV150" s="14"/>
      <c r="HW150" s="14"/>
      <c r="HX150" s="14"/>
      <c r="HY150" s="14"/>
      <c r="HZ150" s="14"/>
      <c r="IA150" s="14"/>
      <c r="IB150" s="14"/>
      <c r="IC150" s="14"/>
      <c r="ID150" s="14"/>
      <c r="IE150" s="14"/>
      <c r="IF150" s="14"/>
      <c r="IG150" s="14"/>
      <c r="IH150" s="14"/>
    </row>
    <row r="151" spans="189:242">
      <c r="GG151" s="14"/>
      <c r="GH151" s="14"/>
      <c r="GI151" s="14"/>
      <c r="GJ151" s="14"/>
      <c r="GK151" s="14"/>
      <c r="GL151" s="14"/>
      <c r="GM151" s="14"/>
      <c r="GN151" s="14"/>
      <c r="GO151" s="14"/>
      <c r="GP151" s="14"/>
      <c r="GQ151" s="14"/>
      <c r="GR151" s="14"/>
      <c r="GS151" s="14"/>
      <c r="GT151" s="14"/>
      <c r="GU151" s="14"/>
      <c r="GV151" s="14"/>
      <c r="GW151" s="14"/>
      <c r="GX151" s="14"/>
      <c r="GY151" s="14"/>
      <c r="GZ151" s="14"/>
      <c r="HA151" s="14"/>
      <c r="HB151" s="14"/>
      <c r="HC151" s="14"/>
      <c r="HD151" s="14"/>
      <c r="HE151" s="14"/>
      <c r="HF151" s="14"/>
      <c r="HG151" s="14"/>
      <c r="HH151" s="14"/>
      <c r="HI151" s="14"/>
      <c r="HJ151" s="14"/>
      <c r="HK151" s="14"/>
      <c r="HL151" s="14"/>
      <c r="HM151" s="14"/>
      <c r="HN151" s="14"/>
      <c r="HO151" s="14"/>
      <c r="HP151" s="14"/>
      <c r="HQ151" s="14"/>
      <c r="HR151" s="14"/>
      <c r="HS151" s="14"/>
      <c r="HT151" s="14"/>
      <c r="HU151" s="14"/>
      <c r="HV151" s="14"/>
      <c r="HW151" s="14"/>
      <c r="HX151" s="14"/>
      <c r="HY151" s="14"/>
      <c r="HZ151" s="14"/>
      <c r="IA151" s="14"/>
      <c r="IB151" s="14"/>
      <c r="IC151" s="14"/>
      <c r="ID151" s="14"/>
      <c r="IE151" s="14"/>
      <c r="IF151" s="14"/>
      <c r="IG151" s="14"/>
      <c r="IH151" s="14"/>
    </row>
    <row r="152" spans="189:242">
      <c r="GG152" s="14"/>
      <c r="GH152" s="14"/>
      <c r="GI152" s="14"/>
      <c r="GJ152" s="14"/>
      <c r="GK152" s="14"/>
      <c r="GL152" s="14"/>
      <c r="GM152" s="14"/>
      <c r="GN152" s="14"/>
      <c r="GO152" s="14"/>
      <c r="GP152" s="14"/>
      <c r="GQ152" s="14"/>
      <c r="GR152" s="14"/>
      <c r="GS152" s="14"/>
      <c r="GT152" s="14"/>
      <c r="GU152" s="14"/>
      <c r="GV152" s="14"/>
      <c r="GW152" s="14"/>
      <c r="GX152" s="14"/>
      <c r="GY152" s="14"/>
      <c r="GZ152" s="14"/>
      <c r="HA152" s="14"/>
      <c r="HB152" s="14"/>
      <c r="HC152" s="14"/>
      <c r="HD152" s="14"/>
      <c r="HE152" s="14"/>
      <c r="HF152" s="14"/>
      <c r="HG152" s="14"/>
      <c r="HH152" s="14"/>
      <c r="HI152" s="14"/>
      <c r="HJ152" s="14"/>
      <c r="HK152" s="14"/>
      <c r="HL152" s="14"/>
      <c r="HM152" s="14"/>
      <c r="HN152" s="14"/>
      <c r="HO152" s="14"/>
      <c r="HP152" s="14"/>
      <c r="HQ152" s="14"/>
      <c r="HR152" s="14"/>
      <c r="HS152" s="14"/>
      <c r="HT152" s="14"/>
      <c r="HU152" s="14"/>
      <c r="HV152" s="14"/>
      <c r="HW152" s="14"/>
      <c r="HX152" s="14"/>
      <c r="HY152" s="14"/>
      <c r="HZ152" s="14"/>
      <c r="IA152" s="14"/>
      <c r="IB152" s="14"/>
      <c r="IC152" s="14"/>
      <c r="ID152" s="14"/>
      <c r="IE152" s="14"/>
      <c r="IF152" s="14"/>
      <c r="IG152" s="14"/>
      <c r="IH152" s="14"/>
    </row>
    <row r="153" spans="189:242">
      <c r="GG153" s="14"/>
      <c r="GH153" s="14"/>
      <c r="GI153" s="14"/>
      <c r="GJ153" s="14"/>
      <c r="GK153" s="14"/>
      <c r="GL153" s="14"/>
      <c r="GM153" s="14"/>
      <c r="GN153" s="14"/>
      <c r="GO153" s="14"/>
      <c r="GP153" s="14"/>
      <c r="GQ153" s="14"/>
      <c r="GR153" s="14"/>
      <c r="GS153" s="14"/>
      <c r="GT153" s="14"/>
      <c r="GU153" s="14"/>
      <c r="GV153" s="14"/>
      <c r="GW153" s="14"/>
      <c r="GX153" s="14"/>
      <c r="GY153" s="14"/>
      <c r="GZ153" s="14"/>
      <c r="HA153" s="14"/>
      <c r="HB153" s="14"/>
      <c r="HC153" s="14"/>
      <c r="HD153" s="14"/>
      <c r="HE153" s="14"/>
      <c r="HF153" s="14"/>
      <c r="HG153" s="14"/>
      <c r="HH153" s="14"/>
      <c r="HI153" s="14"/>
      <c r="HJ153" s="14"/>
      <c r="HK153" s="14"/>
      <c r="HL153" s="14"/>
      <c r="HM153" s="14"/>
      <c r="HN153" s="14"/>
      <c r="HO153" s="14"/>
      <c r="HP153" s="14"/>
      <c r="HQ153" s="14"/>
      <c r="HR153" s="14"/>
      <c r="HS153" s="14"/>
      <c r="HT153" s="14"/>
      <c r="HU153" s="14"/>
      <c r="HV153" s="14"/>
      <c r="HW153" s="14"/>
      <c r="HX153" s="14"/>
      <c r="HY153" s="14"/>
      <c r="HZ153" s="14"/>
      <c r="IA153" s="14"/>
      <c r="IB153" s="14"/>
      <c r="IC153" s="14"/>
      <c r="ID153" s="14"/>
      <c r="IE153" s="14"/>
      <c r="IF153" s="14"/>
      <c r="IG153" s="14"/>
      <c r="IH153" s="14"/>
    </row>
    <row r="154" spans="189:242">
      <c r="GG154" s="14"/>
      <c r="GH154" s="14"/>
      <c r="GI154" s="14"/>
      <c r="GJ154" s="14"/>
      <c r="GK154" s="14"/>
      <c r="GL154" s="14"/>
      <c r="GM154" s="14"/>
      <c r="GN154" s="14"/>
      <c r="GO154" s="14"/>
      <c r="GP154" s="14"/>
      <c r="GQ154" s="14"/>
      <c r="GR154" s="14"/>
      <c r="GS154" s="14"/>
      <c r="GT154" s="14"/>
      <c r="GU154" s="14"/>
      <c r="GV154" s="14"/>
      <c r="GW154" s="14"/>
      <c r="GX154" s="14"/>
      <c r="GY154" s="14"/>
      <c r="GZ154" s="14"/>
      <c r="HA154" s="14"/>
      <c r="HB154" s="14"/>
      <c r="HC154" s="14"/>
      <c r="HD154" s="14"/>
      <c r="HE154" s="14"/>
      <c r="HF154" s="14"/>
      <c r="HG154" s="14"/>
      <c r="HH154" s="14"/>
      <c r="HI154" s="14"/>
      <c r="HJ154" s="14"/>
      <c r="HK154" s="14"/>
      <c r="HL154" s="14"/>
      <c r="HM154" s="14"/>
      <c r="HN154" s="14"/>
      <c r="HO154" s="14"/>
      <c r="HP154" s="14"/>
      <c r="HQ154" s="14"/>
      <c r="HR154" s="14"/>
      <c r="HS154" s="14"/>
      <c r="HT154" s="14"/>
      <c r="HU154" s="14"/>
      <c r="HV154" s="14"/>
      <c r="HW154" s="14"/>
      <c r="HX154" s="14"/>
      <c r="HY154" s="14"/>
      <c r="HZ154" s="14"/>
      <c r="IA154" s="14"/>
      <c r="IB154" s="14"/>
      <c r="IC154" s="14"/>
      <c r="ID154" s="14"/>
      <c r="IE154" s="14"/>
      <c r="IF154" s="14"/>
      <c r="IG154" s="14"/>
      <c r="IH154" s="14"/>
    </row>
    <row r="155" spans="189:242">
      <c r="GG155" s="14"/>
      <c r="GH155" s="14"/>
      <c r="GI155" s="14"/>
      <c r="GJ155" s="14"/>
      <c r="GK155" s="14"/>
      <c r="GL155" s="14"/>
      <c r="GM155" s="14"/>
      <c r="GN155" s="14"/>
      <c r="GO155" s="14"/>
      <c r="GP155" s="14"/>
      <c r="GQ155" s="14"/>
      <c r="GR155" s="14"/>
      <c r="GS155" s="14"/>
      <c r="GT155" s="14"/>
      <c r="GU155" s="14"/>
      <c r="GV155" s="14"/>
      <c r="GW155" s="14"/>
      <c r="GX155" s="14"/>
      <c r="GY155" s="14"/>
      <c r="GZ155" s="14"/>
      <c r="HA155" s="14"/>
      <c r="HB155" s="14"/>
      <c r="HC155" s="14"/>
      <c r="HD155" s="14"/>
      <c r="HE155" s="14"/>
      <c r="HF155" s="14"/>
      <c r="HG155" s="14"/>
      <c r="HH155" s="14"/>
      <c r="HI155" s="14"/>
      <c r="HJ155" s="14"/>
      <c r="HK155" s="14"/>
      <c r="HL155" s="14"/>
      <c r="HM155" s="14"/>
      <c r="HN155" s="14"/>
      <c r="HO155" s="14"/>
      <c r="HP155" s="14"/>
      <c r="HQ155" s="14"/>
      <c r="HR155" s="14"/>
      <c r="HS155" s="14"/>
      <c r="HT155" s="14"/>
      <c r="HU155" s="14"/>
      <c r="HV155" s="14"/>
      <c r="HW155" s="14"/>
      <c r="HX155" s="14"/>
      <c r="HY155" s="14"/>
      <c r="HZ155" s="14"/>
      <c r="IA155" s="14"/>
      <c r="IB155" s="14"/>
      <c r="IC155" s="14"/>
      <c r="ID155" s="14"/>
      <c r="IE155" s="14"/>
      <c r="IF155" s="14"/>
      <c r="IG155" s="14"/>
      <c r="IH155" s="14"/>
    </row>
    <row r="156" spans="189:242">
      <c r="GG156" s="14"/>
      <c r="GH156" s="14"/>
      <c r="GI156" s="14"/>
      <c r="GJ156" s="14"/>
      <c r="GK156" s="14"/>
      <c r="GL156" s="14"/>
      <c r="GM156" s="14"/>
      <c r="GN156" s="14"/>
      <c r="GO156" s="14"/>
      <c r="GP156" s="14"/>
      <c r="GQ156" s="14"/>
      <c r="GR156" s="14"/>
      <c r="GS156" s="14"/>
      <c r="GT156" s="14"/>
      <c r="GU156" s="14"/>
      <c r="GV156" s="14"/>
      <c r="GW156" s="14"/>
      <c r="GX156" s="14"/>
      <c r="GY156" s="14"/>
      <c r="GZ156" s="14"/>
      <c r="HA156" s="14"/>
      <c r="HB156" s="14"/>
      <c r="HC156" s="14"/>
      <c r="HD156" s="14"/>
      <c r="HE156" s="14"/>
      <c r="HF156" s="14"/>
      <c r="HG156" s="14"/>
      <c r="HH156" s="14"/>
      <c r="HI156" s="14"/>
      <c r="HJ156" s="14"/>
      <c r="HK156" s="14"/>
      <c r="HL156" s="14"/>
      <c r="HM156" s="14"/>
      <c r="HN156" s="14"/>
      <c r="HO156" s="14"/>
      <c r="HP156" s="14"/>
      <c r="HQ156" s="14"/>
      <c r="HR156" s="14"/>
      <c r="HS156" s="14"/>
      <c r="HT156" s="14"/>
      <c r="HU156" s="14"/>
      <c r="HV156" s="14"/>
      <c r="HW156" s="14"/>
      <c r="HX156" s="14"/>
      <c r="HY156" s="14"/>
      <c r="HZ156" s="14"/>
      <c r="IA156" s="14"/>
      <c r="IB156" s="14"/>
      <c r="IC156" s="14"/>
      <c r="ID156" s="14"/>
      <c r="IE156" s="14"/>
      <c r="IF156" s="14"/>
      <c r="IG156" s="14"/>
      <c r="IH156" s="14"/>
    </row>
    <row r="157" spans="189:242">
      <c r="GG157" s="14"/>
      <c r="GH157" s="14"/>
      <c r="GI157" s="14"/>
      <c r="GJ157" s="14"/>
      <c r="GK157" s="14"/>
      <c r="GL157" s="14"/>
      <c r="GM157" s="14"/>
      <c r="GN157" s="14"/>
      <c r="GO157" s="14"/>
      <c r="GP157" s="14"/>
      <c r="GQ157" s="14"/>
      <c r="GR157" s="14"/>
      <c r="GS157" s="14"/>
      <c r="GT157" s="14"/>
      <c r="GU157" s="14"/>
      <c r="GV157" s="14"/>
      <c r="GW157" s="14"/>
      <c r="GX157" s="14"/>
      <c r="GY157" s="14"/>
      <c r="GZ157" s="14"/>
      <c r="HA157" s="14"/>
      <c r="HB157" s="14"/>
      <c r="HC157" s="14"/>
      <c r="HD157" s="14"/>
      <c r="HE157" s="14"/>
      <c r="HF157" s="14"/>
      <c r="HG157" s="14"/>
      <c r="HH157" s="14"/>
      <c r="HI157" s="14"/>
      <c r="HJ157" s="14"/>
      <c r="HK157" s="14"/>
      <c r="HL157" s="14"/>
      <c r="HM157" s="14"/>
      <c r="HN157" s="14"/>
      <c r="HO157" s="14"/>
      <c r="HP157" s="14"/>
      <c r="HQ157" s="14"/>
      <c r="HR157" s="14"/>
      <c r="HS157" s="14"/>
      <c r="HT157" s="14"/>
      <c r="HU157" s="14"/>
      <c r="HV157" s="14"/>
      <c r="HW157" s="14"/>
      <c r="HX157" s="14"/>
      <c r="HY157" s="14"/>
      <c r="HZ157" s="14"/>
      <c r="IA157" s="14"/>
      <c r="IB157" s="14"/>
      <c r="IC157" s="14"/>
      <c r="ID157" s="14"/>
      <c r="IE157" s="14"/>
      <c r="IF157" s="14"/>
      <c r="IG157" s="14"/>
      <c r="IH157" s="14"/>
    </row>
    <row r="158" spans="189:242">
      <c r="GG158" s="14"/>
      <c r="GH158" s="14"/>
      <c r="GI158" s="14"/>
      <c r="GJ158" s="14"/>
      <c r="GK158" s="14"/>
      <c r="GL158" s="14"/>
      <c r="GM158" s="14"/>
      <c r="GN158" s="14"/>
      <c r="GO158" s="14"/>
      <c r="GP158" s="14"/>
      <c r="GQ158" s="14"/>
      <c r="GR158" s="14"/>
      <c r="GS158" s="14"/>
      <c r="GT158" s="14"/>
      <c r="GU158" s="14"/>
      <c r="GV158" s="14"/>
      <c r="GW158" s="14"/>
      <c r="GX158" s="14"/>
      <c r="GY158" s="14"/>
      <c r="GZ158" s="14"/>
      <c r="HA158" s="14"/>
      <c r="HB158" s="14"/>
      <c r="HC158" s="14"/>
      <c r="HD158" s="14"/>
      <c r="HE158" s="14"/>
      <c r="HF158" s="14"/>
      <c r="HG158" s="14"/>
      <c r="HH158" s="14"/>
      <c r="HI158" s="14"/>
      <c r="HJ158" s="14"/>
      <c r="HK158" s="14"/>
      <c r="HL158" s="14"/>
      <c r="HM158" s="14"/>
      <c r="HN158" s="14"/>
      <c r="HO158" s="14"/>
      <c r="HP158" s="14"/>
      <c r="HQ158" s="14"/>
      <c r="HR158" s="14"/>
      <c r="HS158" s="14"/>
      <c r="HT158" s="14"/>
      <c r="HU158" s="14"/>
      <c r="HV158" s="14"/>
      <c r="HW158" s="14"/>
      <c r="HX158" s="14"/>
      <c r="HY158" s="14"/>
      <c r="HZ158" s="14"/>
      <c r="IA158" s="14"/>
      <c r="IB158" s="14"/>
      <c r="IC158" s="14"/>
      <c r="ID158" s="14"/>
      <c r="IE158" s="14"/>
      <c r="IF158" s="14"/>
      <c r="IG158" s="14"/>
      <c r="IH158" s="14"/>
    </row>
    <row r="159" spans="189:242">
      <c r="GG159" s="14"/>
      <c r="GH159" s="14"/>
      <c r="GI159" s="14"/>
      <c r="GJ159" s="14"/>
      <c r="GK159" s="14"/>
      <c r="GL159" s="14"/>
      <c r="GM159" s="14"/>
      <c r="GN159" s="14"/>
      <c r="GO159" s="14"/>
      <c r="GP159" s="14"/>
      <c r="GQ159" s="14"/>
      <c r="GR159" s="14"/>
      <c r="GS159" s="14"/>
      <c r="GT159" s="14"/>
      <c r="GU159" s="14"/>
      <c r="GV159" s="14"/>
      <c r="GW159" s="14"/>
      <c r="GX159" s="14"/>
      <c r="GY159" s="14"/>
      <c r="GZ159" s="14"/>
      <c r="HA159" s="14"/>
      <c r="HB159" s="14"/>
      <c r="HC159" s="14"/>
      <c r="HD159" s="14"/>
      <c r="HE159" s="14"/>
      <c r="HF159" s="14"/>
      <c r="HG159" s="14"/>
      <c r="HH159" s="14"/>
      <c r="HI159" s="14"/>
      <c r="HJ159" s="14"/>
      <c r="HK159" s="14"/>
      <c r="HL159" s="14"/>
      <c r="HM159" s="14"/>
      <c r="HN159" s="14"/>
      <c r="HO159" s="14"/>
      <c r="HP159" s="14"/>
      <c r="HQ159" s="14"/>
      <c r="HR159" s="14"/>
      <c r="HS159" s="14"/>
      <c r="HT159" s="14"/>
      <c r="HU159" s="14"/>
      <c r="HV159" s="14"/>
      <c r="HW159" s="14"/>
      <c r="HX159" s="14"/>
      <c r="HY159" s="14"/>
      <c r="HZ159" s="14"/>
      <c r="IA159" s="14"/>
      <c r="IB159" s="14"/>
      <c r="IC159" s="14"/>
      <c r="ID159" s="14"/>
      <c r="IE159" s="14"/>
      <c r="IF159" s="14"/>
      <c r="IG159" s="14"/>
      <c r="IH159" s="14"/>
    </row>
    <row r="160" spans="189:242">
      <c r="GG160" s="14"/>
      <c r="GH160" s="14"/>
      <c r="GI160" s="14"/>
      <c r="GJ160" s="14"/>
      <c r="GK160" s="14"/>
      <c r="GL160" s="14"/>
      <c r="GM160" s="14"/>
      <c r="GN160" s="14"/>
      <c r="GO160" s="14"/>
      <c r="GP160" s="14"/>
      <c r="GQ160" s="14"/>
      <c r="GR160" s="14"/>
      <c r="GS160" s="14"/>
      <c r="GT160" s="14"/>
      <c r="GU160" s="14"/>
      <c r="GV160" s="14"/>
      <c r="GW160" s="14"/>
      <c r="GX160" s="14"/>
      <c r="GY160" s="14"/>
      <c r="GZ160" s="14"/>
      <c r="HA160" s="14"/>
      <c r="HB160" s="14"/>
      <c r="HC160" s="14"/>
      <c r="HD160" s="14"/>
      <c r="HE160" s="14"/>
      <c r="HF160" s="14"/>
      <c r="HG160" s="14"/>
      <c r="HH160" s="14"/>
      <c r="HI160" s="14"/>
      <c r="HJ160" s="14"/>
      <c r="HK160" s="14"/>
      <c r="HL160" s="14"/>
      <c r="HM160" s="14"/>
      <c r="HN160" s="14"/>
      <c r="HO160" s="14"/>
      <c r="HP160" s="14"/>
      <c r="HQ160" s="14"/>
      <c r="HR160" s="14"/>
      <c r="HS160" s="14"/>
      <c r="HT160" s="14"/>
      <c r="HU160" s="14"/>
      <c r="HV160" s="14"/>
      <c r="HW160" s="14"/>
      <c r="HX160" s="14"/>
      <c r="HY160" s="14"/>
      <c r="HZ160" s="14"/>
      <c r="IA160" s="14"/>
      <c r="IB160" s="14"/>
      <c r="IC160" s="14"/>
      <c r="ID160" s="14"/>
      <c r="IE160" s="14"/>
      <c r="IF160" s="14"/>
      <c r="IG160" s="14"/>
      <c r="IH160" s="14"/>
    </row>
    <row r="161" spans="189:242">
      <c r="GG161" s="14"/>
      <c r="GH161" s="14"/>
      <c r="GI161" s="14"/>
      <c r="GJ161" s="14"/>
      <c r="GK161" s="14"/>
      <c r="GL161" s="14"/>
      <c r="GM161" s="14"/>
      <c r="GN161" s="14"/>
      <c r="GO161" s="14"/>
      <c r="GP161" s="14"/>
      <c r="GQ161" s="14"/>
      <c r="GR161" s="14"/>
      <c r="GS161" s="14"/>
      <c r="GT161" s="14"/>
      <c r="GU161" s="14"/>
      <c r="GV161" s="14"/>
      <c r="GW161" s="14"/>
      <c r="GX161" s="14"/>
      <c r="GY161" s="14"/>
      <c r="GZ161" s="14"/>
      <c r="HA161" s="14"/>
      <c r="HB161" s="14"/>
      <c r="HC161" s="14"/>
      <c r="HD161" s="14"/>
      <c r="HE161" s="14"/>
      <c r="HF161" s="14"/>
      <c r="HG161" s="14"/>
      <c r="HH161" s="14"/>
      <c r="HI161" s="14"/>
      <c r="HJ161" s="14"/>
      <c r="HK161" s="14"/>
      <c r="HL161" s="14"/>
      <c r="HM161" s="14"/>
      <c r="HN161" s="14"/>
      <c r="HO161" s="14"/>
      <c r="HP161" s="14"/>
      <c r="HQ161" s="14"/>
      <c r="HR161" s="14"/>
      <c r="HS161" s="14"/>
      <c r="HT161" s="14"/>
      <c r="HU161" s="14"/>
      <c r="HV161" s="14"/>
      <c r="HW161" s="14"/>
      <c r="HX161" s="14"/>
      <c r="HY161" s="14"/>
      <c r="HZ161" s="14"/>
      <c r="IA161" s="14"/>
      <c r="IB161" s="14"/>
      <c r="IC161" s="14"/>
      <c r="ID161" s="14"/>
      <c r="IE161" s="14"/>
      <c r="IF161" s="14"/>
      <c r="IG161" s="14"/>
      <c r="IH161" s="14"/>
    </row>
    <row r="162" spans="189:242">
      <c r="GG162" s="14"/>
      <c r="GH162" s="14"/>
      <c r="GI162" s="14"/>
      <c r="GJ162" s="14"/>
      <c r="GK162" s="14"/>
      <c r="GL162" s="14"/>
      <c r="GM162" s="14"/>
      <c r="GN162" s="14"/>
      <c r="GO162" s="14"/>
      <c r="GP162" s="14"/>
      <c r="GQ162" s="14"/>
      <c r="GR162" s="14"/>
      <c r="GS162" s="14"/>
      <c r="GT162" s="14"/>
      <c r="GU162" s="14"/>
      <c r="GV162" s="14"/>
      <c r="GW162" s="14"/>
      <c r="GX162" s="14"/>
      <c r="GY162" s="14"/>
      <c r="GZ162" s="14"/>
      <c r="HA162" s="14"/>
      <c r="HB162" s="14"/>
      <c r="HC162" s="14"/>
      <c r="HD162" s="14"/>
      <c r="HE162" s="14"/>
      <c r="HF162" s="14"/>
      <c r="HG162" s="14"/>
      <c r="HH162" s="14"/>
      <c r="HI162" s="14"/>
      <c r="HJ162" s="14"/>
      <c r="HK162" s="14"/>
      <c r="HL162" s="14"/>
      <c r="HM162" s="14"/>
      <c r="HN162" s="14"/>
      <c r="HO162" s="14"/>
      <c r="HP162" s="14"/>
      <c r="HQ162" s="14"/>
      <c r="HR162" s="14"/>
      <c r="HS162" s="14"/>
      <c r="HT162" s="14"/>
      <c r="HU162" s="14"/>
      <c r="HV162" s="14"/>
      <c r="HW162" s="14"/>
      <c r="HX162" s="14"/>
      <c r="HY162" s="14"/>
      <c r="HZ162" s="14"/>
      <c r="IA162" s="14"/>
      <c r="IB162" s="14"/>
      <c r="IC162" s="14"/>
      <c r="ID162" s="14"/>
      <c r="IE162" s="14"/>
      <c r="IF162" s="14"/>
      <c r="IG162" s="14"/>
      <c r="IH162" s="14"/>
    </row>
    <row r="163" spans="189:242">
      <c r="GG163" s="14"/>
      <c r="GH163" s="14"/>
      <c r="GI163" s="14"/>
      <c r="GJ163" s="14"/>
      <c r="GK163" s="14"/>
      <c r="GL163" s="14"/>
      <c r="GM163" s="14"/>
      <c r="GN163" s="14"/>
      <c r="GO163" s="14"/>
      <c r="GP163" s="14"/>
      <c r="GQ163" s="14"/>
      <c r="GR163" s="14"/>
      <c r="GS163" s="14"/>
      <c r="GT163" s="14"/>
      <c r="GU163" s="14"/>
      <c r="GV163" s="14"/>
      <c r="GW163" s="14"/>
      <c r="GX163" s="14"/>
      <c r="GY163" s="14"/>
      <c r="GZ163" s="14"/>
      <c r="HA163" s="14"/>
      <c r="HB163" s="14"/>
      <c r="HC163" s="14"/>
      <c r="HD163" s="14"/>
      <c r="HE163" s="14"/>
      <c r="HF163" s="14"/>
      <c r="HG163" s="14"/>
      <c r="HH163" s="14"/>
      <c r="HI163" s="14"/>
      <c r="HJ163" s="14"/>
      <c r="HK163" s="14"/>
      <c r="HL163" s="14"/>
      <c r="HM163" s="14"/>
      <c r="HN163" s="14"/>
      <c r="HO163" s="14"/>
      <c r="HP163" s="14"/>
      <c r="HQ163" s="14"/>
      <c r="HR163" s="14"/>
      <c r="HS163" s="14"/>
      <c r="HT163" s="14"/>
      <c r="HU163" s="14"/>
      <c r="HV163" s="14"/>
      <c r="HW163" s="14"/>
      <c r="HX163" s="14"/>
      <c r="HY163" s="14"/>
      <c r="HZ163" s="14"/>
      <c r="IA163" s="14"/>
      <c r="IB163" s="14"/>
      <c r="IC163" s="14"/>
      <c r="ID163" s="14"/>
      <c r="IE163" s="14"/>
      <c r="IF163" s="14"/>
      <c r="IG163" s="14"/>
      <c r="IH163" s="14"/>
    </row>
    <row r="164" spans="189:242">
      <c r="GG164" s="14"/>
      <c r="GH164" s="14"/>
      <c r="GI164" s="14"/>
      <c r="GJ164" s="14"/>
      <c r="GK164" s="14"/>
      <c r="GL164" s="14"/>
      <c r="GM164" s="14"/>
      <c r="GN164" s="14"/>
      <c r="GO164" s="14"/>
      <c r="GP164" s="14"/>
      <c r="GQ164" s="14"/>
      <c r="GR164" s="14"/>
      <c r="GS164" s="14"/>
      <c r="GT164" s="14"/>
      <c r="GU164" s="14"/>
      <c r="GV164" s="14"/>
      <c r="GW164" s="14"/>
      <c r="GX164" s="14"/>
      <c r="GY164" s="14"/>
      <c r="GZ164" s="14"/>
      <c r="HA164" s="14"/>
      <c r="HB164" s="14"/>
      <c r="HC164" s="14"/>
      <c r="HD164" s="14"/>
      <c r="HE164" s="14"/>
      <c r="HF164" s="14"/>
      <c r="HG164" s="14"/>
      <c r="HH164" s="14"/>
      <c r="HI164" s="14"/>
      <c r="HJ164" s="14"/>
      <c r="HK164" s="14"/>
      <c r="HL164" s="14"/>
      <c r="HM164" s="14"/>
      <c r="HN164" s="14"/>
      <c r="HO164" s="14"/>
      <c r="HP164" s="14"/>
      <c r="HQ164" s="14"/>
      <c r="HR164" s="14"/>
      <c r="HS164" s="14"/>
      <c r="HT164" s="14"/>
      <c r="HU164" s="14"/>
      <c r="HV164" s="14"/>
      <c r="HW164" s="14"/>
      <c r="HX164" s="14"/>
      <c r="HY164" s="14"/>
      <c r="HZ164" s="14"/>
      <c r="IA164" s="14"/>
      <c r="IB164" s="14"/>
      <c r="IC164" s="14"/>
      <c r="ID164" s="14"/>
      <c r="IE164" s="14"/>
      <c r="IF164" s="14"/>
      <c r="IG164" s="14"/>
      <c r="IH164" s="14"/>
    </row>
    <row r="165" spans="189:242">
      <c r="GG165" s="14"/>
      <c r="GH165" s="14"/>
      <c r="GI165" s="14"/>
      <c r="GJ165" s="14"/>
      <c r="GK165" s="14"/>
      <c r="GL165" s="14"/>
      <c r="GM165" s="14"/>
      <c r="GN165" s="14"/>
      <c r="GO165" s="14"/>
      <c r="GP165" s="14"/>
      <c r="GQ165" s="14"/>
      <c r="GR165" s="14"/>
      <c r="GS165" s="14"/>
      <c r="GT165" s="14"/>
      <c r="GU165" s="14"/>
      <c r="GV165" s="14"/>
      <c r="GW165" s="14"/>
      <c r="GX165" s="14"/>
      <c r="GY165" s="14"/>
      <c r="GZ165" s="14"/>
      <c r="HA165" s="14"/>
      <c r="HB165" s="14"/>
      <c r="HC165" s="14"/>
      <c r="HD165" s="14"/>
      <c r="HE165" s="14"/>
      <c r="HF165" s="14"/>
      <c r="HG165" s="14"/>
      <c r="HH165" s="14"/>
      <c r="HI165" s="14"/>
      <c r="HJ165" s="14"/>
      <c r="HK165" s="14"/>
      <c r="HL165" s="14"/>
      <c r="HM165" s="14"/>
      <c r="HN165" s="14"/>
      <c r="HO165" s="14"/>
      <c r="HP165" s="14"/>
      <c r="HQ165" s="14"/>
      <c r="HR165" s="14"/>
      <c r="HS165" s="14"/>
      <c r="HT165" s="14"/>
      <c r="HU165" s="14"/>
      <c r="HV165" s="14"/>
      <c r="HW165" s="14"/>
      <c r="HX165" s="14"/>
      <c r="HY165" s="14"/>
      <c r="HZ165" s="14"/>
      <c r="IA165" s="14"/>
      <c r="IB165" s="14"/>
      <c r="IC165" s="14"/>
      <c r="ID165" s="14"/>
      <c r="IE165" s="14"/>
      <c r="IF165" s="14"/>
      <c r="IG165" s="14"/>
      <c r="IH165" s="14"/>
    </row>
    <row r="166" spans="189:242">
      <c r="GG166" s="14"/>
      <c r="GH166" s="14"/>
      <c r="GI166" s="14"/>
      <c r="GJ166" s="14"/>
      <c r="GK166" s="14"/>
      <c r="GL166" s="14"/>
      <c r="GM166" s="14"/>
      <c r="GN166" s="14"/>
      <c r="GO166" s="14"/>
      <c r="GP166" s="14"/>
      <c r="GQ166" s="14"/>
      <c r="GR166" s="14"/>
      <c r="GS166" s="14"/>
      <c r="GT166" s="14"/>
      <c r="GU166" s="14"/>
      <c r="GV166" s="14"/>
      <c r="GW166" s="14"/>
      <c r="GX166" s="14"/>
      <c r="GY166" s="14"/>
      <c r="GZ166" s="14"/>
      <c r="HA166" s="14"/>
      <c r="HB166" s="14"/>
      <c r="HC166" s="14"/>
      <c r="HD166" s="14"/>
      <c r="HE166" s="14"/>
      <c r="HF166" s="14"/>
      <c r="HG166" s="14"/>
      <c r="HH166" s="14"/>
      <c r="HI166" s="14"/>
      <c r="HJ166" s="14"/>
      <c r="HK166" s="14"/>
      <c r="HL166" s="14"/>
      <c r="HM166" s="14"/>
      <c r="HN166" s="14"/>
      <c r="HO166" s="14"/>
      <c r="HP166" s="14"/>
      <c r="HQ166" s="14"/>
      <c r="HR166" s="14"/>
      <c r="HS166" s="14"/>
      <c r="HT166" s="14"/>
      <c r="HU166" s="14"/>
      <c r="HV166" s="14"/>
      <c r="HW166" s="14"/>
      <c r="HX166" s="14"/>
      <c r="HY166" s="14"/>
      <c r="HZ166" s="14"/>
      <c r="IA166" s="14"/>
      <c r="IB166" s="14"/>
      <c r="IC166" s="14"/>
      <c r="ID166" s="14"/>
      <c r="IE166" s="14"/>
      <c r="IF166" s="14"/>
      <c r="IG166" s="14"/>
      <c r="IH166" s="14"/>
    </row>
    <row r="167" spans="189:242">
      <c r="GG167" s="14"/>
      <c r="GH167" s="14"/>
      <c r="GI167" s="14"/>
      <c r="GJ167" s="14"/>
      <c r="GK167" s="14"/>
      <c r="GL167" s="14"/>
      <c r="GM167" s="14"/>
      <c r="GN167" s="14"/>
      <c r="GO167" s="14"/>
      <c r="GP167" s="14"/>
      <c r="GQ167" s="14"/>
      <c r="GR167" s="14"/>
      <c r="GS167" s="14"/>
      <c r="GT167" s="14"/>
      <c r="GU167" s="14"/>
      <c r="GV167" s="14"/>
      <c r="GW167" s="14"/>
      <c r="GX167" s="14"/>
      <c r="GY167" s="14"/>
      <c r="GZ167" s="14"/>
      <c r="HA167" s="14"/>
      <c r="HB167" s="14"/>
      <c r="HC167" s="14"/>
      <c r="HD167" s="14"/>
      <c r="HE167" s="14"/>
      <c r="HF167" s="14"/>
      <c r="HG167" s="14"/>
      <c r="HH167" s="14"/>
      <c r="HI167" s="14"/>
      <c r="HJ167" s="14"/>
      <c r="HK167" s="14"/>
      <c r="HL167" s="14"/>
      <c r="HM167" s="14"/>
      <c r="HN167" s="14"/>
      <c r="HO167" s="14"/>
      <c r="HP167" s="14"/>
      <c r="HQ167" s="14"/>
      <c r="HR167" s="14"/>
      <c r="HS167" s="14"/>
      <c r="HT167" s="14"/>
      <c r="HU167" s="14"/>
      <c r="HV167" s="14"/>
      <c r="HW167" s="14"/>
      <c r="HX167" s="14"/>
      <c r="HY167" s="14"/>
      <c r="HZ167" s="14"/>
      <c r="IA167" s="14"/>
      <c r="IB167" s="14"/>
      <c r="IC167" s="14"/>
      <c r="ID167" s="14"/>
      <c r="IE167" s="14"/>
      <c r="IF167" s="14"/>
      <c r="IG167" s="14"/>
      <c r="IH167" s="14"/>
    </row>
    <row r="168" spans="189:242">
      <c r="GG168" s="14"/>
      <c r="GH168" s="14"/>
      <c r="GI168" s="14"/>
      <c r="GJ168" s="14"/>
      <c r="GK168" s="14"/>
      <c r="GL168" s="14"/>
      <c r="GM168" s="14"/>
      <c r="GN168" s="14"/>
      <c r="GO168" s="14"/>
      <c r="GP168" s="14"/>
      <c r="GQ168" s="14"/>
      <c r="GR168" s="14"/>
      <c r="GS168" s="14"/>
      <c r="GT168" s="14"/>
      <c r="GU168" s="14"/>
      <c r="GV168" s="14"/>
      <c r="GW168" s="14"/>
      <c r="GX168" s="14"/>
      <c r="GY168" s="14"/>
      <c r="GZ168" s="14"/>
      <c r="HA168" s="14"/>
      <c r="HB168" s="14"/>
      <c r="HC168" s="14"/>
      <c r="HD168" s="14"/>
      <c r="HE168" s="14"/>
      <c r="HF168" s="14"/>
      <c r="HG168" s="14"/>
      <c r="HH168" s="14"/>
      <c r="HI168" s="14"/>
      <c r="HJ168" s="14"/>
      <c r="HK168" s="14"/>
      <c r="HL168" s="14"/>
      <c r="HM168" s="14"/>
      <c r="HN168" s="14"/>
      <c r="HO168" s="14"/>
      <c r="HP168" s="14"/>
      <c r="HQ168" s="14"/>
      <c r="HR168" s="14"/>
      <c r="HS168" s="14"/>
      <c r="HT168" s="14"/>
      <c r="HU168" s="14"/>
      <c r="HV168" s="14"/>
      <c r="HW168" s="14"/>
      <c r="HX168" s="14"/>
      <c r="HY168" s="14"/>
      <c r="HZ168" s="14"/>
      <c r="IA168" s="14"/>
      <c r="IB168" s="14"/>
      <c r="IC168" s="14"/>
      <c r="ID168" s="14"/>
      <c r="IE168" s="14"/>
      <c r="IF168" s="14"/>
      <c r="IG168" s="14"/>
      <c r="IH168" s="14"/>
    </row>
    <row r="169" spans="189:242">
      <c r="GG169" s="14"/>
      <c r="GH169" s="14"/>
      <c r="GI169" s="14"/>
      <c r="GJ169" s="14"/>
      <c r="GK169" s="14"/>
      <c r="GL169" s="14"/>
      <c r="GM169" s="14"/>
      <c r="GN169" s="14"/>
      <c r="GO169" s="14"/>
      <c r="GP169" s="14"/>
      <c r="GQ169" s="14"/>
      <c r="GR169" s="14"/>
      <c r="GS169" s="14"/>
      <c r="GT169" s="14"/>
      <c r="GU169" s="14"/>
      <c r="GV169" s="14"/>
      <c r="GW169" s="14"/>
      <c r="GX169" s="14"/>
      <c r="GY169" s="14"/>
      <c r="GZ169" s="14"/>
      <c r="HA169" s="14"/>
      <c r="HB169" s="14"/>
      <c r="HC169" s="14"/>
      <c r="HD169" s="14"/>
      <c r="HE169" s="14"/>
      <c r="HF169" s="14"/>
      <c r="HG169" s="14"/>
      <c r="HH169" s="14"/>
      <c r="HI169" s="14"/>
      <c r="HJ169" s="14"/>
      <c r="HK169" s="14"/>
      <c r="HL169" s="14"/>
      <c r="HM169" s="14"/>
      <c r="HN169" s="14"/>
      <c r="HO169" s="14"/>
      <c r="HP169" s="14"/>
      <c r="HQ169" s="14"/>
      <c r="HR169" s="14"/>
      <c r="HS169" s="14"/>
      <c r="HT169" s="14"/>
      <c r="HU169" s="14"/>
      <c r="HV169" s="14"/>
      <c r="HW169" s="14"/>
      <c r="HX169" s="14"/>
      <c r="HY169" s="14"/>
      <c r="HZ169" s="14"/>
      <c r="IA169" s="14"/>
      <c r="IB169" s="14"/>
      <c r="IC169" s="14"/>
      <c r="ID169" s="14"/>
      <c r="IE169" s="14"/>
      <c r="IF169" s="14"/>
      <c r="IG169" s="14"/>
      <c r="IH169" s="14"/>
    </row>
    <row r="170" spans="189:242">
      <c r="GG170" s="14"/>
      <c r="GH170" s="14"/>
      <c r="GI170" s="14"/>
      <c r="GJ170" s="14"/>
      <c r="GK170" s="14"/>
      <c r="GL170" s="14"/>
      <c r="GM170" s="14"/>
      <c r="GN170" s="14"/>
      <c r="GO170" s="14"/>
      <c r="GP170" s="14"/>
      <c r="GQ170" s="14"/>
      <c r="GR170" s="14"/>
      <c r="GS170" s="14"/>
      <c r="GT170" s="14"/>
      <c r="GU170" s="14"/>
      <c r="GV170" s="14"/>
      <c r="GW170" s="14"/>
      <c r="GX170" s="14"/>
      <c r="GY170" s="14"/>
      <c r="GZ170" s="14"/>
      <c r="HA170" s="14"/>
      <c r="HB170" s="14"/>
      <c r="HC170" s="14"/>
      <c r="HD170" s="14"/>
      <c r="HE170" s="14"/>
      <c r="HF170" s="14"/>
      <c r="HG170" s="14"/>
      <c r="HH170" s="14"/>
      <c r="HI170" s="14"/>
      <c r="HJ170" s="14"/>
      <c r="HK170" s="14"/>
      <c r="HL170" s="14"/>
      <c r="HM170" s="14"/>
      <c r="HN170" s="14"/>
      <c r="HO170" s="14"/>
      <c r="HP170" s="14"/>
      <c r="HQ170" s="14"/>
      <c r="HR170" s="14"/>
      <c r="HS170" s="14"/>
      <c r="HT170" s="14"/>
      <c r="HU170" s="14"/>
      <c r="HV170" s="14"/>
      <c r="HW170" s="14"/>
      <c r="HX170" s="14"/>
      <c r="HY170" s="14"/>
      <c r="HZ170" s="14"/>
      <c r="IA170" s="14"/>
      <c r="IB170" s="14"/>
      <c r="IC170" s="14"/>
      <c r="ID170" s="14"/>
      <c r="IE170" s="14"/>
      <c r="IF170" s="14"/>
      <c r="IG170" s="14"/>
      <c r="IH170" s="14"/>
    </row>
    <row r="171" spans="189:242">
      <c r="GG171" s="14"/>
      <c r="GH171" s="14"/>
      <c r="GI171" s="14"/>
      <c r="GJ171" s="14"/>
      <c r="GK171" s="14"/>
      <c r="GL171" s="14"/>
      <c r="GM171" s="14"/>
      <c r="GN171" s="14"/>
      <c r="GO171" s="14"/>
      <c r="GP171" s="14"/>
      <c r="GQ171" s="14"/>
      <c r="GR171" s="14"/>
      <c r="GS171" s="14"/>
      <c r="GT171" s="14"/>
      <c r="GU171" s="14"/>
      <c r="GV171" s="14"/>
      <c r="GW171" s="14"/>
      <c r="GX171" s="14"/>
      <c r="GY171" s="14"/>
      <c r="GZ171" s="14"/>
      <c r="HA171" s="14"/>
      <c r="HB171" s="14"/>
      <c r="HC171" s="14"/>
      <c r="HD171" s="14"/>
      <c r="HE171" s="14"/>
      <c r="HF171" s="14"/>
      <c r="HG171" s="14"/>
      <c r="HH171" s="14"/>
      <c r="HI171" s="14"/>
      <c r="HJ171" s="14"/>
      <c r="HK171" s="14"/>
      <c r="HL171" s="14"/>
      <c r="HM171" s="14"/>
      <c r="HN171" s="14"/>
      <c r="HO171" s="14"/>
      <c r="HP171" s="14"/>
      <c r="HQ171" s="14"/>
      <c r="HR171" s="14"/>
      <c r="HS171" s="14"/>
      <c r="HT171" s="14"/>
      <c r="HU171" s="14"/>
      <c r="HV171" s="14"/>
      <c r="HW171" s="14"/>
      <c r="HX171" s="14"/>
      <c r="HY171" s="14"/>
      <c r="HZ171" s="14"/>
      <c r="IA171" s="14"/>
      <c r="IB171" s="14"/>
      <c r="IC171" s="14"/>
      <c r="ID171" s="14"/>
      <c r="IE171" s="14"/>
      <c r="IF171" s="14"/>
      <c r="IG171" s="14"/>
      <c r="IH171" s="14"/>
    </row>
    <row r="172" spans="189:242">
      <c r="GG172" s="14"/>
      <c r="GH172" s="14"/>
      <c r="GI172" s="14"/>
      <c r="GJ172" s="14"/>
      <c r="GK172" s="14"/>
      <c r="GL172" s="14"/>
      <c r="GM172" s="14"/>
      <c r="GN172" s="14"/>
      <c r="GO172" s="14"/>
      <c r="GP172" s="14"/>
      <c r="GQ172" s="14"/>
      <c r="GR172" s="14"/>
      <c r="GS172" s="14"/>
      <c r="GT172" s="14"/>
      <c r="GU172" s="14"/>
      <c r="GV172" s="14"/>
      <c r="GW172" s="14"/>
      <c r="GX172" s="14"/>
      <c r="GY172" s="14"/>
      <c r="GZ172" s="14"/>
      <c r="HA172" s="14"/>
      <c r="HB172" s="14"/>
      <c r="HC172" s="14"/>
      <c r="HD172" s="14"/>
      <c r="HE172" s="14"/>
      <c r="HF172" s="14"/>
      <c r="HG172" s="14"/>
      <c r="HH172" s="14"/>
      <c r="HI172" s="14"/>
      <c r="HJ172" s="14"/>
      <c r="HK172" s="14"/>
      <c r="HL172" s="14"/>
      <c r="HM172" s="14"/>
      <c r="HN172" s="14"/>
      <c r="HO172" s="14"/>
      <c r="HP172" s="14"/>
      <c r="HQ172" s="14"/>
      <c r="HR172" s="14"/>
      <c r="HS172" s="14"/>
      <c r="HT172" s="14"/>
      <c r="HU172" s="14"/>
      <c r="HV172" s="14"/>
      <c r="HW172" s="14"/>
      <c r="HX172" s="14"/>
      <c r="HY172" s="14"/>
      <c r="HZ172" s="14"/>
      <c r="IA172" s="14"/>
      <c r="IB172" s="14"/>
      <c r="IC172" s="14"/>
      <c r="ID172" s="14"/>
      <c r="IE172" s="14"/>
      <c r="IF172" s="14"/>
      <c r="IG172" s="14"/>
      <c r="IH172" s="14"/>
    </row>
    <row r="173" spans="189:242">
      <c r="GG173" s="14"/>
      <c r="GH173" s="14"/>
      <c r="GI173" s="14"/>
      <c r="GJ173" s="14"/>
      <c r="GK173" s="14"/>
      <c r="GL173" s="14"/>
      <c r="GM173" s="14"/>
      <c r="GN173" s="14"/>
      <c r="GO173" s="14"/>
      <c r="GP173" s="14"/>
      <c r="GQ173" s="14"/>
      <c r="GR173" s="14"/>
      <c r="GS173" s="14"/>
      <c r="GT173" s="14"/>
      <c r="GU173" s="14"/>
      <c r="GV173" s="14"/>
      <c r="GW173" s="14"/>
      <c r="GX173" s="14"/>
      <c r="GY173" s="14"/>
      <c r="GZ173" s="14"/>
      <c r="HA173" s="14"/>
      <c r="HB173" s="14"/>
      <c r="HC173" s="14"/>
      <c r="HD173" s="14"/>
      <c r="HE173" s="14"/>
      <c r="HF173" s="14"/>
      <c r="HG173" s="14"/>
      <c r="HH173" s="14"/>
      <c r="HI173" s="14"/>
      <c r="HJ173" s="14"/>
      <c r="HK173" s="14"/>
      <c r="HL173" s="14"/>
      <c r="HM173" s="14"/>
      <c r="HN173" s="14"/>
      <c r="HO173" s="14"/>
      <c r="HP173" s="14"/>
      <c r="HQ173" s="14"/>
      <c r="HR173" s="14"/>
      <c r="HS173" s="14"/>
      <c r="HT173" s="14"/>
      <c r="HU173" s="14"/>
      <c r="HV173" s="14"/>
      <c r="HW173" s="14"/>
      <c r="HX173" s="14"/>
      <c r="HY173" s="14"/>
      <c r="HZ173" s="14"/>
      <c r="IA173" s="14"/>
      <c r="IB173" s="14"/>
      <c r="IC173" s="14"/>
      <c r="ID173" s="14"/>
      <c r="IE173" s="14"/>
      <c r="IF173" s="14"/>
      <c r="IG173" s="14"/>
      <c r="IH173" s="14"/>
    </row>
    <row r="174" spans="189:242">
      <c r="GG174" s="14"/>
      <c r="GH174" s="14"/>
      <c r="GI174" s="14"/>
      <c r="GJ174" s="14"/>
      <c r="GK174" s="14"/>
      <c r="GL174" s="14"/>
      <c r="GM174" s="14"/>
      <c r="GN174" s="14"/>
      <c r="GO174" s="14"/>
      <c r="GP174" s="14"/>
      <c r="GQ174" s="14"/>
      <c r="GR174" s="14"/>
      <c r="GS174" s="14"/>
      <c r="GT174" s="14"/>
      <c r="GU174" s="14"/>
      <c r="GV174" s="14"/>
      <c r="GW174" s="14"/>
      <c r="GX174" s="14"/>
      <c r="GY174" s="14"/>
      <c r="GZ174" s="14"/>
      <c r="HA174" s="14"/>
      <c r="HB174" s="14"/>
      <c r="HC174" s="14"/>
      <c r="HD174" s="14"/>
      <c r="HE174" s="14"/>
      <c r="HF174" s="14"/>
      <c r="HG174" s="14"/>
      <c r="HH174" s="14"/>
      <c r="HI174" s="14"/>
      <c r="HJ174" s="14"/>
      <c r="HK174" s="14"/>
      <c r="HL174" s="14"/>
      <c r="HM174" s="14"/>
      <c r="HN174" s="14"/>
      <c r="HO174" s="14"/>
      <c r="HP174" s="14"/>
      <c r="HQ174" s="14"/>
      <c r="HR174" s="14"/>
      <c r="HS174" s="14"/>
      <c r="HT174" s="14"/>
      <c r="HU174" s="14"/>
      <c r="HV174" s="14"/>
      <c r="HW174" s="14"/>
      <c r="HX174" s="14"/>
      <c r="HY174" s="14"/>
      <c r="HZ174" s="14"/>
      <c r="IA174" s="14"/>
      <c r="IB174" s="14"/>
      <c r="IC174" s="14"/>
      <c r="ID174" s="14"/>
      <c r="IE174" s="14"/>
      <c r="IF174" s="14"/>
      <c r="IG174" s="14"/>
      <c r="IH174" s="14"/>
    </row>
    <row r="175" spans="189:242">
      <c r="GG175" s="14"/>
      <c r="GH175" s="14"/>
      <c r="GI175" s="14"/>
      <c r="GJ175" s="14"/>
      <c r="GK175" s="14"/>
      <c r="GL175" s="14"/>
      <c r="GM175" s="14"/>
      <c r="GN175" s="14"/>
      <c r="GO175" s="14"/>
      <c r="GP175" s="14"/>
      <c r="GQ175" s="14"/>
      <c r="GR175" s="14"/>
      <c r="GS175" s="14"/>
      <c r="GT175" s="14"/>
      <c r="GU175" s="14"/>
      <c r="GV175" s="14"/>
      <c r="GW175" s="14"/>
      <c r="GX175" s="14"/>
      <c r="GY175" s="14"/>
      <c r="GZ175" s="14"/>
      <c r="HA175" s="14"/>
      <c r="HB175" s="14"/>
      <c r="HC175" s="14"/>
      <c r="HD175" s="14"/>
      <c r="HE175" s="14"/>
      <c r="HF175" s="14"/>
      <c r="HG175" s="14"/>
      <c r="HH175" s="14"/>
      <c r="HI175" s="14"/>
      <c r="HJ175" s="14"/>
      <c r="HK175" s="14"/>
      <c r="HL175" s="14"/>
      <c r="HM175" s="14"/>
      <c r="HN175" s="14"/>
      <c r="HO175" s="14"/>
      <c r="HP175" s="14"/>
      <c r="HQ175" s="14"/>
      <c r="HR175" s="14"/>
      <c r="HS175" s="14"/>
      <c r="HT175" s="14"/>
      <c r="HU175" s="14"/>
      <c r="HV175" s="14"/>
      <c r="HW175" s="14"/>
      <c r="HX175" s="14"/>
      <c r="HY175" s="14"/>
      <c r="HZ175" s="14"/>
      <c r="IA175" s="14"/>
      <c r="IB175" s="14"/>
      <c r="IC175" s="14"/>
      <c r="ID175" s="14"/>
      <c r="IE175" s="14"/>
      <c r="IF175" s="14"/>
      <c r="IG175" s="14"/>
      <c r="IH175" s="14"/>
    </row>
    <row r="176" spans="189:242">
      <c r="GG176" s="14"/>
      <c r="GH176" s="14"/>
      <c r="GI176" s="14"/>
      <c r="GJ176" s="14"/>
      <c r="GK176" s="14"/>
      <c r="GL176" s="14"/>
      <c r="GM176" s="14"/>
      <c r="GN176" s="14"/>
      <c r="GO176" s="14"/>
      <c r="GP176" s="14"/>
      <c r="GQ176" s="14"/>
      <c r="GR176" s="14"/>
      <c r="GS176" s="14"/>
      <c r="GT176" s="14"/>
      <c r="GU176" s="14"/>
      <c r="GV176" s="14"/>
      <c r="GW176" s="14"/>
      <c r="GX176" s="14"/>
      <c r="GY176" s="14"/>
      <c r="GZ176" s="14"/>
      <c r="HA176" s="14"/>
      <c r="HB176" s="14"/>
      <c r="HC176" s="14"/>
      <c r="HD176" s="14"/>
      <c r="HE176" s="14"/>
      <c r="HF176" s="14"/>
      <c r="HG176" s="14"/>
      <c r="HH176" s="14"/>
      <c r="HI176" s="14"/>
      <c r="HJ176" s="14"/>
      <c r="HK176" s="14"/>
      <c r="HL176" s="14"/>
      <c r="HM176" s="14"/>
      <c r="HN176" s="14"/>
      <c r="HO176" s="14"/>
      <c r="HP176" s="14"/>
      <c r="HQ176" s="14"/>
      <c r="HR176" s="14"/>
      <c r="HS176" s="14"/>
      <c r="HT176" s="14"/>
      <c r="HU176" s="14"/>
      <c r="HV176" s="14"/>
      <c r="HW176" s="14"/>
      <c r="HX176" s="14"/>
      <c r="HY176" s="14"/>
      <c r="HZ176" s="14"/>
      <c r="IA176" s="14"/>
      <c r="IB176" s="14"/>
      <c r="IC176" s="14"/>
      <c r="ID176" s="14"/>
      <c r="IE176" s="14"/>
      <c r="IF176" s="14"/>
      <c r="IG176" s="14"/>
      <c r="IH176" s="14"/>
    </row>
    <row r="177" spans="189:242">
      <c r="GG177" s="14"/>
      <c r="GH177" s="14"/>
      <c r="GI177" s="14"/>
      <c r="GJ177" s="14"/>
      <c r="GK177" s="14"/>
      <c r="GL177" s="14"/>
      <c r="GM177" s="14"/>
      <c r="GN177" s="14"/>
      <c r="GO177" s="14"/>
      <c r="GP177" s="14"/>
      <c r="GQ177" s="14"/>
      <c r="GR177" s="14"/>
      <c r="GS177" s="14"/>
      <c r="GT177" s="14"/>
      <c r="GU177" s="14"/>
      <c r="GV177" s="14"/>
      <c r="GW177" s="14"/>
      <c r="GX177" s="14"/>
      <c r="GY177" s="14"/>
      <c r="GZ177" s="14"/>
      <c r="HA177" s="14"/>
      <c r="HB177" s="14"/>
      <c r="HC177" s="14"/>
      <c r="HD177" s="14"/>
      <c r="HE177" s="14"/>
      <c r="HF177" s="14"/>
      <c r="HG177" s="14"/>
      <c r="HH177" s="14"/>
      <c r="HI177" s="14"/>
      <c r="HJ177" s="14"/>
      <c r="HK177" s="14"/>
      <c r="HL177" s="14"/>
      <c r="HM177" s="14"/>
      <c r="HN177" s="14"/>
      <c r="HO177" s="14"/>
      <c r="HP177" s="14"/>
      <c r="HQ177" s="14"/>
      <c r="HR177" s="14"/>
      <c r="HS177" s="14"/>
      <c r="HT177" s="14"/>
      <c r="HU177" s="14"/>
      <c r="HV177" s="14"/>
      <c r="HW177" s="14"/>
      <c r="HX177" s="14"/>
      <c r="HY177" s="14"/>
      <c r="HZ177" s="14"/>
      <c r="IA177" s="14"/>
      <c r="IB177" s="14"/>
      <c r="IC177" s="14"/>
      <c r="ID177" s="14"/>
      <c r="IE177" s="14"/>
      <c r="IF177" s="14"/>
      <c r="IG177" s="14"/>
      <c r="IH177" s="14"/>
    </row>
    <row r="178" spans="189:242">
      <c r="GG178" s="14"/>
      <c r="GH178" s="14"/>
      <c r="GI178" s="14"/>
      <c r="GJ178" s="14"/>
      <c r="GK178" s="14"/>
      <c r="GL178" s="14"/>
      <c r="GM178" s="14"/>
      <c r="GN178" s="14"/>
      <c r="GO178" s="14"/>
      <c r="GP178" s="14"/>
      <c r="GQ178" s="14"/>
      <c r="GR178" s="14"/>
      <c r="GS178" s="14"/>
      <c r="GT178" s="14"/>
      <c r="GU178" s="14"/>
      <c r="GV178" s="14"/>
      <c r="GW178" s="14"/>
      <c r="GX178" s="14"/>
      <c r="GY178" s="14"/>
      <c r="GZ178" s="14"/>
      <c r="HA178" s="14"/>
      <c r="HB178" s="14"/>
      <c r="HC178" s="14"/>
      <c r="HD178" s="14"/>
      <c r="HE178" s="14"/>
      <c r="HF178" s="14"/>
      <c r="HG178" s="14"/>
      <c r="HH178" s="14"/>
      <c r="HI178" s="14"/>
      <c r="HJ178" s="14"/>
      <c r="HK178" s="14"/>
      <c r="HL178" s="14"/>
      <c r="HM178" s="14"/>
      <c r="HN178" s="14"/>
      <c r="HO178" s="14"/>
      <c r="HP178" s="14"/>
      <c r="HQ178" s="14"/>
      <c r="HR178" s="14"/>
      <c r="HS178" s="14"/>
      <c r="HT178" s="14"/>
      <c r="HU178" s="14"/>
      <c r="HV178" s="14"/>
      <c r="HW178" s="14"/>
      <c r="HX178" s="14"/>
      <c r="HY178" s="14"/>
      <c r="HZ178" s="14"/>
      <c r="IA178" s="14"/>
      <c r="IB178" s="14"/>
      <c r="IC178" s="14"/>
      <c r="ID178" s="14"/>
      <c r="IE178" s="14"/>
      <c r="IF178" s="14"/>
      <c r="IG178" s="14"/>
      <c r="IH178" s="14"/>
    </row>
    <row r="179" spans="189:242">
      <c r="GG179" s="14"/>
      <c r="GH179" s="14"/>
      <c r="GI179" s="14"/>
      <c r="GJ179" s="14"/>
      <c r="GK179" s="14"/>
      <c r="GL179" s="14"/>
      <c r="GM179" s="14"/>
      <c r="GN179" s="14"/>
      <c r="GO179" s="14"/>
      <c r="GP179" s="14"/>
      <c r="GQ179" s="14"/>
      <c r="GR179" s="14"/>
      <c r="GS179" s="14"/>
      <c r="GT179" s="14"/>
      <c r="GU179" s="14"/>
      <c r="GV179" s="14"/>
      <c r="GW179" s="14"/>
      <c r="GX179" s="14"/>
      <c r="GY179" s="14"/>
      <c r="GZ179" s="14"/>
      <c r="HA179" s="14"/>
      <c r="HB179" s="14"/>
      <c r="HC179" s="14"/>
      <c r="HD179" s="14"/>
      <c r="HE179" s="14"/>
      <c r="HF179" s="14"/>
      <c r="HG179" s="14"/>
      <c r="HH179" s="14"/>
      <c r="HI179" s="14"/>
      <c r="HJ179" s="14"/>
      <c r="HK179" s="14"/>
      <c r="HL179" s="14"/>
      <c r="HM179" s="14"/>
      <c r="HN179" s="14"/>
      <c r="HO179" s="14"/>
      <c r="HP179" s="14"/>
      <c r="HQ179" s="14"/>
      <c r="HR179" s="14"/>
      <c r="HS179" s="14"/>
      <c r="HT179" s="14"/>
      <c r="HU179" s="14"/>
      <c r="HV179" s="14"/>
      <c r="HW179" s="14"/>
      <c r="HX179" s="14"/>
      <c r="HY179" s="14"/>
      <c r="HZ179" s="14"/>
      <c r="IA179" s="14"/>
      <c r="IB179" s="14"/>
      <c r="IC179" s="14"/>
      <c r="ID179" s="14"/>
      <c r="IE179" s="14"/>
      <c r="IF179" s="14"/>
      <c r="IG179" s="14"/>
      <c r="IH179" s="14"/>
    </row>
    <row r="180" spans="189:242">
      <c r="GG180" s="14"/>
      <c r="GH180" s="14"/>
      <c r="GI180" s="14"/>
      <c r="GJ180" s="14"/>
      <c r="GK180" s="14"/>
      <c r="GL180" s="14"/>
      <c r="GM180" s="14"/>
      <c r="GN180" s="14"/>
      <c r="GO180" s="14"/>
      <c r="GP180" s="14"/>
      <c r="GQ180" s="14"/>
      <c r="GR180" s="14"/>
      <c r="GS180" s="14"/>
      <c r="GT180" s="14"/>
      <c r="GU180" s="14"/>
      <c r="GV180" s="14"/>
      <c r="GW180" s="14"/>
      <c r="GX180" s="14"/>
      <c r="GY180" s="14"/>
      <c r="GZ180" s="14"/>
      <c r="HA180" s="14"/>
      <c r="HB180" s="14"/>
      <c r="HC180" s="14"/>
      <c r="HD180" s="14"/>
      <c r="HE180" s="14"/>
      <c r="HF180" s="14"/>
      <c r="HG180" s="14"/>
      <c r="HH180" s="14"/>
      <c r="HI180" s="14"/>
      <c r="HJ180" s="14"/>
      <c r="HK180" s="14"/>
      <c r="HL180" s="14"/>
      <c r="HM180" s="14"/>
      <c r="HN180" s="14"/>
      <c r="HO180" s="14"/>
      <c r="HP180" s="14"/>
      <c r="HQ180" s="14"/>
      <c r="HR180" s="14"/>
      <c r="HS180" s="14"/>
      <c r="HT180" s="14"/>
      <c r="HU180" s="14"/>
      <c r="HV180" s="14"/>
      <c r="HW180" s="14"/>
      <c r="HX180" s="14"/>
      <c r="HY180" s="14"/>
      <c r="HZ180" s="14"/>
      <c r="IA180" s="14"/>
      <c r="IB180" s="14"/>
      <c r="IC180" s="14"/>
      <c r="ID180" s="14"/>
      <c r="IE180" s="14"/>
      <c r="IF180" s="14"/>
      <c r="IG180" s="14"/>
      <c r="IH180" s="14"/>
    </row>
    <row r="181" spans="189:242">
      <c r="GG181" s="14"/>
      <c r="GH181" s="14"/>
      <c r="GI181" s="14"/>
      <c r="GJ181" s="14"/>
      <c r="GK181" s="14"/>
      <c r="GL181" s="14"/>
      <c r="GM181" s="14"/>
      <c r="GN181" s="14"/>
      <c r="GO181" s="14"/>
      <c r="GP181" s="14"/>
      <c r="GQ181" s="14"/>
      <c r="GR181" s="14"/>
      <c r="GS181" s="14"/>
      <c r="GT181" s="14"/>
      <c r="GU181" s="14"/>
      <c r="GV181" s="14"/>
      <c r="GW181" s="14"/>
      <c r="GX181" s="14"/>
      <c r="GY181" s="14"/>
      <c r="GZ181" s="14"/>
      <c r="HA181" s="14"/>
      <c r="HB181" s="14"/>
      <c r="HC181" s="14"/>
      <c r="HD181" s="14"/>
      <c r="HE181" s="14"/>
      <c r="HF181" s="14"/>
      <c r="HG181" s="14"/>
      <c r="HH181" s="14"/>
      <c r="HI181" s="14"/>
      <c r="HJ181" s="14"/>
      <c r="HK181" s="14"/>
      <c r="HL181" s="14"/>
      <c r="HM181" s="14"/>
      <c r="HN181" s="14"/>
      <c r="HO181" s="14"/>
      <c r="HP181" s="14"/>
      <c r="HQ181" s="14"/>
      <c r="HR181" s="14"/>
      <c r="HS181" s="14"/>
      <c r="HT181" s="14"/>
      <c r="HU181" s="14"/>
      <c r="HV181" s="14"/>
      <c r="HW181" s="14"/>
      <c r="HX181" s="14"/>
      <c r="HY181" s="14"/>
      <c r="HZ181" s="14"/>
      <c r="IA181" s="14"/>
      <c r="IB181" s="14"/>
      <c r="IC181" s="14"/>
      <c r="ID181" s="14"/>
      <c r="IE181" s="14"/>
      <c r="IF181" s="14"/>
      <c r="IG181" s="14"/>
      <c r="IH181" s="14"/>
    </row>
    <row r="182" spans="189:242">
      <c r="GG182" s="14"/>
      <c r="GH182" s="14"/>
      <c r="GI182" s="14"/>
      <c r="GJ182" s="14"/>
      <c r="GK182" s="14"/>
      <c r="GL182" s="14"/>
      <c r="GM182" s="14"/>
      <c r="GN182" s="14"/>
      <c r="GO182" s="14"/>
      <c r="GP182" s="14"/>
      <c r="GQ182" s="14"/>
      <c r="GR182" s="14"/>
      <c r="GS182" s="14"/>
      <c r="GT182" s="14"/>
      <c r="GU182" s="14"/>
      <c r="GV182" s="14"/>
      <c r="GW182" s="14"/>
      <c r="GX182" s="14"/>
      <c r="GY182" s="14"/>
      <c r="GZ182" s="14"/>
      <c r="HA182" s="14"/>
      <c r="HB182" s="14"/>
      <c r="HC182" s="14"/>
      <c r="HD182" s="14"/>
      <c r="HE182" s="14"/>
      <c r="HF182" s="14"/>
      <c r="HG182" s="14"/>
      <c r="HH182" s="14"/>
      <c r="HI182" s="14"/>
      <c r="HJ182" s="14"/>
      <c r="HK182" s="14"/>
      <c r="HL182" s="14"/>
      <c r="HM182" s="14"/>
      <c r="HN182" s="14"/>
      <c r="HO182" s="14"/>
      <c r="HP182" s="14"/>
      <c r="HQ182" s="14"/>
      <c r="HR182" s="14"/>
      <c r="HS182" s="14"/>
      <c r="HT182" s="14"/>
      <c r="HU182" s="14"/>
      <c r="HV182" s="14"/>
      <c r="HW182" s="14"/>
      <c r="HX182" s="14"/>
      <c r="HY182" s="14"/>
      <c r="HZ182" s="14"/>
      <c r="IA182" s="14"/>
      <c r="IB182" s="14"/>
      <c r="IC182" s="14"/>
      <c r="ID182" s="14"/>
      <c r="IE182" s="14"/>
      <c r="IF182" s="14"/>
      <c r="IG182" s="14"/>
      <c r="IH182" s="14"/>
    </row>
  </sheetData>
  <sheetProtection selectLockedCells="1" selectUnlockedCells="1"/>
  <mergeCells count="7">
    <mergeCell ref="D6:E6"/>
    <mergeCell ref="H6:I6"/>
    <mergeCell ref="B1:I1"/>
    <mergeCell ref="B2:I2"/>
    <mergeCell ref="A3:I3"/>
    <mergeCell ref="C4:E4"/>
    <mergeCell ref="G4:I4"/>
  </mergeCells>
  <phoneticPr fontId="39" type="noConversion"/>
  <conditionalFormatting sqref="I50:I51 H50 H48:I48 B4 F4 D10:E31 D33:E49 H10:I23 H25:I46">
    <cfRule type="cellIs" dxfId="11" priority="1" stopIfTrue="1" operator="equal">
      <formula>0</formula>
    </cfRule>
  </conditionalFormatting>
  <pageMargins left="0.87013888888888891" right="0.15972222222222221" top="0.4597222222222222" bottom="0.5" header="0.4597222222222222" footer="0.51180555555555551"/>
  <pageSetup paperSize="9" scale="73" firstPageNumber="0" orientation="portrait" horizontalDpi="300" verticalDpi="300" r:id="rId1"/>
  <headerFooter alignWithMargins="0">
    <oddHeader>&amp;RПриложение №1 към СС 1
Двустранна форма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3"/>
  <sheetViews>
    <sheetView workbookViewId="0">
      <selection activeCell="N18" sqref="N18"/>
    </sheetView>
  </sheetViews>
  <sheetFormatPr defaultColWidth="6.7109375" defaultRowHeight="12.75"/>
  <cols>
    <col min="1" max="1" width="31.28515625" style="125" customWidth="1"/>
    <col min="2" max="2" width="3.7109375" style="125" customWidth="1"/>
    <col min="3" max="3" width="6.5703125" style="125" customWidth="1"/>
    <col min="4" max="4" width="7.5703125" style="125" customWidth="1"/>
    <col min="5" max="5" width="35.28515625" style="125" customWidth="1"/>
    <col min="6" max="6" width="3.7109375" style="125" customWidth="1"/>
    <col min="7" max="7" width="6.140625" style="125" customWidth="1"/>
    <col min="8" max="8" width="6" style="125" customWidth="1"/>
    <col min="9" max="9" width="5.42578125" style="125" customWidth="1"/>
    <col min="10" max="16384" width="6.7109375" style="125"/>
  </cols>
  <sheetData>
    <row r="1" spans="1:8" ht="15" customHeight="1">
      <c r="A1" s="155" t="s">
        <v>108</v>
      </c>
      <c r="B1" s="155"/>
      <c r="C1" s="155"/>
      <c r="D1" s="155"/>
      <c r="E1" s="155"/>
      <c r="F1" s="155"/>
      <c r="G1" s="155"/>
      <c r="H1" s="155"/>
    </row>
    <row r="2" spans="1:8" ht="18">
      <c r="A2" s="156" t="s">
        <v>36</v>
      </c>
      <c r="B2" s="156"/>
      <c r="C2" s="156"/>
      <c r="D2" s="156"/>
      <c r="E2" s="156"/>
      <c r="F2" s="156"/>
      <c r="G2" s="156"/>
      <c r="H2" s="156"/>
    </row>
    <row r="3" spans="1:8" ht="22.5" customHeight="1">
      <c r="A3" s="157" t="str">
        <f>ИНФО!B3</f>
        <v>СД "НАЧЕВИ-90 и сие"  гр.СЛИВЕН</v>
      </c>
      <c r="B3" s="157"/>
      <c r="C3" s="157"/>
      <c r="D3" s="157"/>
      <c r="E3" s="157"/>
      <c r="F3" s="157"/>
      <c r="G3" s="157"/>
      <c r="H3" s="157"/>
    </row>
    <row r="4" spans="1:8" ht="14.25" customHeight="1">
      <c r="A4" s="126"/>
      <c r="B4" s="126"/>
      <c r="C4" s="126"/>
      <c r="D4" s="126"/>
      <c r="E4" s="126"/>
      <c r="F4" s="126"/>
      <c r="G4" s="126"/>
      <c r="H4" s="126"/>
    </row>
    <row r="5" spans="1:8" s="50" customFormat="1" ht="14.25" customHeight="1">
      <c r="A5" s="127" t="s">
        <v>109</v>
      </c>
      <c r="B5" s="158">
        <f>ИНФО!B6</f>
        <v>44742</v>
      </c>
      <c r="C5" s="158"/>
      <c r="D5" s="158"/>
      <c r="E5" s="128" t="s">
        <v>110</v>
      </c>
      <c r="F5" s="159">
        <f>ИНФО!B4</f>
        <v>119035258</v>
      </c>
      <c r="G5" s="159"/>
      <c r="H5" s="159"/>
    </row>
    <row r="6" spans="1:8" ht="6.75" customHeight="1">
      <c r="A6" s="52"/>
      <c r="B6" s="51"/>
      <c r="C6" s="51"/>
      <c r="D6" s="51"/>
      <c r="E6" s="51"/>
      <c r="F6" s="51"/>
      <c r="G6" s="51"/>
      <c r="H6" s="51"/>
    </row>
    <row r="7" spans="1:8" ht="12.75" customHeight="1">
      <c r="A7" s="153" t="s">
        <v>111</v>
      </c>
      <c r="B7" s="154"/>
      <c r="C7" s="153" t="s">
        <v>112</v>
      </c>
      <c r="D7" s="153"/>
      <c r="E7" s="153" t="s">
        <v>113</v>
      </c>
      <c r="F7" s="154"/>
      <c r="G7" s="153" t="s">
        <v>112</v>
      </c>
      <c r="H7" s="153"/>
    </row>
    <row r="8" spans="1:8" ht="21.75" customHeight="1">
      <c r="A8" s="153"/>
      <c r="B8" s="154"/>
      <c r="C8" s="120" t="s">
        <v>114</v>
      </c>
      <c r="D8" s="120" t="s">
        <v>115</v>
      </c>
      <c r="E8" s="153"/>
      <c r="F8" s="154"/>
      <c r="G8" s="120" t="s">
        <v>114</v>
      </c>
      <c r="H8" s="120" t="s">
        <v>115</v>
      </c>
    </row>
    <row r="9" spans="1:8">
      <c r="A9" s="121" t="s">
        <v>41</v>
      </c>
      <c r="B9" s="121"/>
      <c r="C9" s="122">
        <v>1</v>
      </c>
      <c r="D9" s="122">
        <v>2</v>
      </c>
      <c r="E9" s="121" t="s">
        <v>41</v>
      </c>
      <c r="F9" s="121"/>
      <c r="G9" s="122">
        <v>1</v>
      </c>
      <c r="H9" s="122">
        <v>2</v>
      </c>
    </row>
    <row r="10" spans="1:8">
      <c r="A10" s="119" t="s">
        <v>116</v>
      </c>
      <c r="B10" s="118"/>
      <c r="C10" s="120"/>
      <c r="D10" s="120"/>
      <c r="E10" s="119" t="s">
        <v>117</v>
      </c>
      <c r="F10" s="118"/>
      <c r="G10" s="120"/>
      <c r="H10" s="120"/>
    </row>
    <row r="11" spans="1:8" ht="15.75" customHeight="1">
      <c r="A11" s="129" t="s">
        <v>118</v>
      </c>
      <c r="B11" s="123"/>
      <c r="C11" s="124">
        <f>SUM(C12:C13)</f>
        <v>11705</v>
      </c>
      <c r="D11" s="124">
        <f>SUM(D12:D13)</f>
        <v>11441</v>
      </c>
      <c r="E11" s="123" t="s">
        <v>119</v>
      </c>
      <c r="F11" s="123"/>
      <c r="G11" s="124">
        <f>SUM(G12:G14)</f>
        <v>17548</v>
      </c>
      <c r="H11" s="124">
        <f>SUM(H12:H14)</f>
        <v>17794</v>
      </c>
    </row>
    <row r="12" spans="1:8" ht="14.25" customHeight="1">
      <c r="A12" s="123" t="s">
        <v>120</v>
      </c>
      <c r="B12" s="123"/>
      <c r="C12" s="123">
        <v>10819</v>
      </c>
      <c r="D12" s="123">
        <v>10422</v>
      </c>
      <c r="E12" s="123" t="s">
        <v>121</v>
      </c>
      <c r="F12" s="123"/>
      <c r="G12" s="123">
        <v>16874</v>
      </c>
      <c r="H12" s="123">
        <v>17000</v>
      </c>
    </row>
    <row r="13" spans="1:8" ht="12" customHeight="1">
      <c r="A13" s="123" t="s">
        <v>122</v>
      </c>
      <c r="B13" s="123"/>
      <c r="C13" s="123">
        <v>886</v>
      </c>
      <c r="D13" s="123">
        <v>1019</v>
      </c>
      <c r="E13" s="123" t="s">
        <v>123</v>
      </c>
      <c r="F13" s="123"/>
      <c r="G13" s="123">
        <v>50</v>
      </c>
      <c r="H13" s="123">
        <v>136</v>
      </c>
    </row>
    <row r="14" spans="1:8" ht="12" customHeight="1">
      <c r="A14" s="123" t="s">
        <v>124</v>
      </c>
      <c r="B14" s="123"/>
      <c r="C14" s="124">
        <f>SUM(C15:C16)</f>
        <v>3849</v>
      </c>
      <c r="D14" s="124">
        <f>SUM(D15:D16)</f>
        <v>3576</v>
      </c>
      <c r="E14" s="123" t="s">
        <v>125</v>
      </c>
      <c r="F14" s="123"/>
      <c r="G14" s="123">
        <v>624</v>
      </c>
      <c r="H14" s="123">
        <v>658</v>
      </c>
    </row>
    <row r="15" spans="1:8" ht="12" customHeight="1">
      <c r="A15" s="123" t="s">
        <v>127</v>
      </c>
      <c r="B15" s="123"/>
      <c r="C15" s="123">
        <v>3291</v>
      </c>
      <c r="D15" s="123">
        <v>3106</v>
      </c>
      <c r="E15" s="123" t="s">
        <v>126</v>
      </c>
      <c r="F15" s="123"/>
      <c r="G15" s="123">
        <v>42</v>
      </c>
      <c r="H15" s="123">
        <v>36</v>
      </c>
    </row>
    <row r="16" spans="1:8" ht="12" customHeight="1">
      <c r="A16" s="123" t="s">
        <v>128</v>
      </c>
      <c r="B16" s="123"/>
      <c r="C16" s="123">
        <v>558</v>
      </c>
      <c r="D16" s="123">
        <v>470</v>
      </c>
      <c r="E16" s="130" t="s">
        <v>205</v>
      </c>
      <c r="F16" s="123"/>
      <c r="G16" s="123"/>
      <c r="H16" s="123"/>
    </row>
    <row r="17" spans="1:9" ht="15.75" customHeight="1">
      <c r="A17" s="123" t="s">
        <v>130</v>
      </c>
      <c r="B17" s="123"/>
      <c r="C17" s="124">
        <v>664</v>
      </c>
      <c r="D17" s="124">
        <f>D18</f>
        <v>655</v>
      </c>
      <c r="E17" s="123" t="s">
        <v>206</v>
      </c>
      <c r="F17" s="123"/>
      <c r="G17" s="123">
        <v>457</v>
      </c>
      <c r="H17" s="123">
        <v>604</v>
      </c>
    </row>
    <row r="18" spans="1:9" ht="12" customHeight="1">
      <c r="A18" s="123" t="s">
        <v>131</v>
      </c>
      <c r="B18" s="123"/>
      <c r="C18" s="124">
        <v>664</v>
      </c>
      <c r="D18" s="124">
        <v>655</v>
      </c>
      <c r="E18" s="131" t="s">
        <v>129</v>
      </c>
      <c r="F18" s="123"/>
      <c r="G18" s="124">
        <f>SUM(G11+G15+G16+G17)</f>
        <v>18047</v>
      </c>
      <c r="H18" s="124">
        <f>SUM(H11+H15+H16+H17)</f>
        <v>18434</v>
      </c>
    </row>
    <row r="19" spans="1:9" ht="12" customHeight="1">
      <c r="A19" s="123" t="s">
        <v>133</v>
      </c>
      <c r="B19" s="123"/>
      <c r="C19" s="123">
        <v>664</v>
      </c>
      <c r="D19" s="123">
        <v>655</v>
      </c>
      <c r="E19" s="129" t="s">
        <v>212</v>
      </c>
      <c r="F19" s="123"/>
      <c r="G19" s="124">
        <f>SUM(G20:G21)</f>
        <v>6</v>
      </c>
      <c r="H19" s="124">
        <f>SUM(H20:H21)</f>
        <v>9</v>
      </c>
    </row>
    <row r="20" spans="1:9" ht="15.75" customHeight="1">
      <c r="A20" s="123" t="s">
        <v>135</v>
      </c>
      <c r="B20" s="123"/>
      <c r="C20" s="124">
        <v>195</v>
      </c>
      <c r="D20" s="124">
        <v>366</v>
      </c>
      <c r="E20" s="123" t="s">
        <v>132</v>
      </c>
      <c r="F20" s="123"/>
      <c r="G20" s="123">
        <v>6</v>
      </c>
      <c r="H20" s="123">
        <v>9</v>
      </c>
    </row>
    <row r="21" spans="1:9" ht="12" customHeight="1">
      <c r="A21" s="123" t="s">
        <v>137</v>
      </c>
      <c r="B21" s="123"/>
      <c r="C21" s="123">
        <v>52</v>
      </c>
      <c r="D21" s="123">
        <v>240</v>
      </c>
      <c r="E21" s="116" t="s">
        <v>207</v>
      </c>
      <c r="F21" s="116"/>
      <c r="G21" s="116"/>
      <c r="H21" s="116"/>
    </row>
    <row r="22" spans="1:9" ht="12" customHeight="1">
      <c r="A22" s="133" t="s">
        <v>138</v>
      </c>
      <c r="B22" s="123"/>
      <c r="C22" s="124">
        <f>C11+C14+C17+C20</f>
        <v>16413</v>
      </c>
      <c r="D22" s="124">
        <f>D11+D14+D17+D20</f>
        <v>16038</v>
      </c>
      <c r="E22" s="132" t="s">
        <v>134</v>
      </c>
      <c r="F22" s="123"/>
      <c r="G22" s="124">
        <f>G19</f>
        <v>6</v>
      </c>
      <c r="H22" s="124">
        <f>H19</f>
        <v>9</v>
      </c>
    </row>
    <row r="23" spans="1:9" ht="12" customHeight="1">
      <c r="A23" s="135" t="s">
        <v>139</v>
      </c>
      <c r="B23" s="123"/>
      <c r="C23" s="124">
        <v>7</v>
      </c>
      <c r="D23" s="123">
        <v>14</v>
      </c>
      <c r="E23" s="117"/>
      <c r="F23" s="116"/>
      <c r="G23" s="116"/>
      <c r="H23" s="116"/>
    </row>
    <row r="24" spans="1:9" ht="12" customHeight="1">
      <c r="A24" s="123" t="s">
        <v>140</v>
      </c>
      <c r="B24" s="123"/>
      <c r="C24" s="123">
        <v>7</v>
      </c>
      <c r="D24" s="123">
        <v>14</v>
      </c>
      <c r="E24" s="134" t="s">
        <v>136</v>
      </c>
      <c r="F24" s="123"/>
      <c r="G24" s="124">
        <f>G18+G22+G23</f>
        <v>18053</v>
      </c>
      <c r="H24" s="124">
        <f>H18+H22+H23</f>
        <v>18443</v>
      </c>
    </row>
    <row r="25" spans="1:9">
      <c r="A25" s="129" t="s">
        <v>141</v>
      </c>
      <c r="B25" s="123"/>
      <c r="C25" s="124">
        <f>SUM(C26:C27)</f>
        <v>48</v>
      </c>
      <c r="D25" s="124">
        <f>SUM(D26:D27)</f>
        <v>55</v>
      </c>
      <c r="E25" s="150"/>
      <c r="F25" s="150"/>
      <c r="G25" s="150"/>
      <c r="H25" s="150"/>
    </row>
    <row r="26" spans="1:9">
      <c r="A26" s="123" t="s">
        <v>142</v>
      </c>
      <c r="B26" s="123"/>
      <c r="C26" s="123">
        <v>37</v>
      </c>
      <c r="D26" s="123">
        <v>37</v>
      </c>
      <c r="E26" s="151"/>
      <c r="F26" s="151"/>
      <c r="G26" s="151"/>
      <c r="H26" s="151"/>
    </row>
    <row r="27" spans="1:9" ht="12" customHeight="1">
      <c r="A27" s="123" t="s">
        <v>143</v>
      </c>
      <c r="B27" s="123"/>
      <c r="C27" s="123">
        <v>11</v>
      </c>
      <c r="D27" s="123">
        <v>18</v>
      </c>
      <c r="E27" s="151"/>
      <c r="F27" s="151"/>
      <c r="G27" s="151"/>
      <c r="H27" s="151"/>
    </row>
    <row r="28" spans="1:9">
      <c r="A28" s="132" t="s">
        <v>144</v>
      </c>
      <c r="B28" s="123"/>
      <c r="C28" s="123">
        <f>C23+C25</f>
        <v>55</v>
      </c>
      <c r="D28" s="123">
        <f>D23+D25</f>
        <v>69</v>
      </c>
      <c r="E28" s="151"/>
      <c r="F28" s="151"/>
      <c r="G28" s="151"/>
      <c r="H28" s="151"/>
    </row>
    <row r="29" spans="1:9">
      <c r="A29" s="136" t="s">
        <v>145</v>
      </c>
      <c r="B29" s="123"/>
      <c r="C29" s="124">
        <f>IF((G18+G22-C22-C23-C25)&gt;0,(G18+G22-C22-C23-C25),0)</f>
        <v>1585</v>
      </c>
      <c r="D29" s="124">
        <f>IF((H18+H22-D22-D23-D25)&gt;0,(H18+H22-D22-D23-D25),0)</f>
        <v>2336</v>
      </c>
      <c r="E29" s="151"/>
      <c r="F29" s="151"/>
      <c r="G29" s="151"/>
      <c r="H29" s="151"/>
    </row>
    <row r="30" spans="1:9" ht="14.25" customHeight="1">
      <c r="A30" s="134" t="s">
        <v>146</v>
      </c>
      <c r="B30" s="123"/>
      <c r="C30" s="124">
        <f>C22+C23+C25</f>
        <v>16468</v>
      </c>
      <c r="D30" s="124">
        <f>D22+D23+D25</f>
        <v>16107</v>
      </c>
      <c r="E30" s="151"/>
      <c r="F30" s="151"/>
      <c r="G30" s="151"/>
      <c r="H30" s="151"/>
    </row>
    <row r="31" spans="1:9" ht="12" customHeight="1">
      <c r="A31" s="137" t="s">
        <v>147</v>
      </c>
      <c r="B31" s="123"/>
      <c r="C31" s="124">
        <f>IF((G24-C30)&gt;0,(G24-C30),0)</f>
        <v>1585</v>
      </c>
      <c r="D31" s="124">
        <f>IF((H24-D30)&gt;0,(H24-D30),0)</f>
        <v>2336</v>
      </c>
      <c r="E31" s="151"/>
      <c r="F31" s="151"/>
      <c r="G31" s="151"/>
      <c r="H31" s="151"/>
      <c r="I31" s="52"/>
    </row>
    <row r="32" spans="1:9" s="52" customFormat="1" ht="12" customHeight="1">
      <c r="A32" s="138" t="s">
        <v>148</v>
      </c>
      <c r="B32" s="123"/>
      <c r="C32" s="123"/>
      <c r="D32" s="123"/>
      <c r="E32" s="151"/>
      <c r="F32" s="151"/>
      <c r="G32" s="151"/>
      <c r="H32" s="151"/>
      <c r="I32" s="125"/>
    </row>
    <row r="33" spans="1:9" ht="14.25" customHeight="1">
      <c r="A33" s="137" t="s">
        <v>149</v>
      </c>
      <c r="B33" s="123"/>
      <c r="C33" s="124">
        <f>IF((C31-C32)&gt;0,(C31-C32),0)</f>
        <v>1585</v>
      </c>
      <c r="D33" s="124">
        <f>IF((D31-D32)&gt;0,(D31-D32),0)</f>
        <v>2336</v>
      </c>
      <c r="E33" s="152"/>
      <c r="F33" s="152"/>
      <c r="G33" s="152"/>
      <c r="H33" s="152"/>
      <c r="I33" s="52"/>
    </row>
    <row r="34" spans="1:9" s="52" customFormat="1">
      <c r="A34" s="139" t="s">
        <v>150</v>
      </c>
      <c r="B34" s="123"/>
      <c r="C34" s="124">
        <f>C30+C32+C33</f>
        <v>18053</v>
      </c>
      <c r="D34" s="124">
        <f>D30+D32+D33</f>
        <v>18443</v>
      </c>
      <c r="E34" s="139" t="s">
        <v>151</v>
      </c>
      <c r="F34" s="123"/>
      <c r="G34" s="124">
        <f>G24</f>
        <v>18053</v>
      </c>
      <c r="H34" s="124">
        <f>H24</f>
        <v>18443</v>
      </c>
      <c r="I34" s="125"/>
    </row>
    <row r="35" spans="1:9">
      <c r="E35" s="52"/>
      <c r="F35" s="52"/>
      <c r="G35" s="52"/>
      <c r="H35" s="52"/>
    </row>
    <row r="37" spans="1:9">
      <c r="A37" s="52"/>
      <c r="B37" s="52"/>
      <c r="C37" s="52"/>
      <c r="D37" s="52"/>
      <c r="H37" s="53"/>
    </row>
    <row r="38" spans="1:9">
      <c r="H38" s="50"/>
    </row>
    <row r="39" spans="1:9">
      <c r="A39" s="53" t="s">
        <v>105</v>
      </c>
      <c r="B39" s="53"/>
      <c r="C39" s="53" t="s">
        <v>152</v>
      </c>
      <c r="D39" s="53"/>
      <c r="E39" s="54" t="s">
        <v>153</v>
      </c>
      <c r="F39" s="53"/>
      <c r="G39" s="53"/>
      <c r="H39" s="52"/>
    </row>
    <row r="40" spans="1:9">
      <c r="A40" s="55">
        <f>ИНФО!B7</f>
        <v>44767</v>
      </c>
      <c r="B40" s="50"/>
      <c r="C40" s="50" t="str">
        <f>ИНФО!B8</f>
        <v>Христина Иванова</v>
      </c>
      <c r="D40" s="50"/>
      <c r="E40" s="50"/>
      <c r="F40" s="50" t="str">
        <f>ИНФО!B9</f>
        <v>Иван Начев</v>
      </c>
      <c r="G40" s="50"/>
      <c r="H40" s="52"/>
    </row>
    <row r="41" spans="1:9">
      <c r="A41" s="52"/>
      <c r="B41" s="52"/>
      <c r="C41" s="52"/>
      <c r="D41" s="52"/>
      <c r="E41" s="52"/>
      <c r="F41" s="52"/>
      <c r="G41" s="52"/>
      <c r="H41" s="52"/>
    </row>
    <row r="42" spans="1:9">
      <c r="A42" s="52"/>
      <c r="B42" s="52"/>
      <c r="C42" s="52"/>
      <c r="D42" s="52"/>
      <c r="E42" s="52"/>
      <c r="F42" s="52"/>
      <c r="G42" s="52"/>
      <c r="H42" s="52"/>
      <c r="I42" s="52"/>
    </row>
    <row r="43" spans="1:9" ht="18" customHeight="1">
      <c r="A43" s="52"/>
      <c r="B43" s="52"/>
      <c r="C43" s="52"/>
      <c r="D43" s="52"/>
      <c r="E43" s="52"/>
      <c r="F43" s="52"/>
      <c r="G43" s="52"/>
      <c r="H43" s="52"/>
      <c r="I43" s="52"/>
    </row>
    <row r="44" spans="1:9" ht="2.25" customHeight="1">
      <c r="A44" s="52"/>
      <c r="B44" s="52"/>
      <c r="C44" s="52"/>
      <c r="D44" s="52"/>
      <c r="E44" s="52"/>
      <c r="F44" s="52"/>
      <c r="G44" s="52"/>
      <c r="H44" s="52"/>
      <c r="I44" s="52"/>
    </row>
    <row r="45" spans="1:9" ht="17.25" customHeight="1">
      <c r="A45" s="52"/>
      <c r="B45" s="52"/>
      <c r="C45" s="52"/>
      <c r="D45" s="52"/>
      <c r="E45" s="52"/>
      <c r="F45" s="52"/>
      <c r="G45" s="52"/>
      <c r="H45" s="52"/>
    </row>
    <row r="46" spans="1:9">
      <c r="A46" s="52"/>
      <c r="B46" s="52"/>
      <c r="C46" s="52"/>
      <c r="D46" s="52"/>
      <c r="E46" s="52"/>
      <c r="F46" s="52"/>
      <c r="G46" s="52"/>
      <c r="H46" s="52"/>
      <c r="I46" s="52"/>
    </row>
    <row r="47" spans="1:9" ht="20.25" customHeight="1">
      <c r="A47" s="52"/>
      <c r="B47" s="52"/>
      <c r="C47" s="52"/>
      <c r="D47" s="52"/>
      <c r="E47" s="52"/>
      <c r="F47" s="52"/>
      <c r="G47" s="52"/>
      <c r="H47" s="52"/>
      <c r="I47" s="52"/>
    </row>
    <row r="48" spans="1:9" ht="12.75" customHeight="1">
      <c r="A48" s="52"/>
      <c r="B48" s="52"/>
      <c r="C48" s="52"/>
      <c r="D48" s="52"/>
      <c r="E48" s="52"/>
      <c r="F48" s="52"/>
      <c r="G48" s="52"/>
      <c r="H48" s="52"/>
    </row>
    <row r="49" spans="1:9">
      <c r="A49" s="52"/>
      <c r="B49" s="52"/>
      <c r="C49" s="52"/>
      <c r="D49" s="52"/>
      <c r="E49" s="52"/>
      <c r="F49" s="52"/>
      <c r="G49" s="52"/>
      <c r="H49" s="52"/>
    </row>
    <row r="50" spans="1:9" ht="16.5" customHeight="1">
      <c r="A50" s="52"/>
      <c r="B50" s="52"/>
      <c r="C50" s="52"/>
      <c r="D50" s="52"/>
      <c r="E50" s="52"/>
      <c r="F50" s="52"/>
      <c r="G50" s="52"/>
      <c r="H50" s="52"/>
    </row>
    <row r="51" spans="1:9">
      <c r="A51" s="52"/>
      <c r="B51" s="52"/>
      <c r="C51" s="52"/>
      <c r="D51" s="52"/>
      <c r="E51" s="52"/>
      <c r="F51" s="52"/>
      <c r="G51" s="52"/>
      <c r="H51" s="52"/>
      <c r="I51" s="52"/>
    </row>
    <row r="52" spans="1:9" ht="12.75" customHeight="1">
      <c r="A52" s="52"/>
      <c r="B52" s="52"/>
      <c r="C52" s="52"/>
      <c r="D52" s="52"/>
      <c r="E52" s="52"/>
      <c r="F52" s="52"/>
      <c r="G52" s="52"/>
      <c r="H52" s="52"/>
      <c r="I52" s="52"/>
    </row>
    <row r="53" spans="1:9" ht="12.75" customHeight="1">
      <c r="A53" s="52"/>
      <c r="B53" s="52"/>
      <c r="C53" s="52"/>
      <c r="D53" s="52"/>
      <c r="E53" s="52"/>
      <c r="F53" s="52"/>
      <c r="G53" s="52"/>
      <c r="H53" s="52"/>
      <c r="I53" s="52"/>
    </row>
    <row r="54" spans="1:9" ht="12.75" customHeight="1">
      <c r="A54" s="52"/>
      <c r="B54" s="52"/>
      <c r="C54" s="52"/>
      <c r="D54" s="52"/>
      <c r="E54" s="52"/>
      <c r="F54" s="52"/>
      <c r="G54" s="52"/>
      <c r="H54" s="52"/>
      <c r="I54" s="52"/>
    </row>
    <row r="55" spans="1:9" ht="12.75" customHeight="1">
      <c r="A55" s="52"/>
      <c r="B55" s="52"/>
      <c r="C55" s="52"/>
      <c r="D55" s="52"/>
      <c r="E55" s="52"/>
      <c r="F55" s="52"/>
      <c r="G55" s="52"/>
      <c r="H55" s="52"/>
      <c r="I55" s="52"/>
    </row>
    <row r="56" spans="1:9" ht="12.75" customHeight="1">
      <c r="A56" s="52"/>
      <c r="B56" s="52"/>
      <c r="C56" s="52"/>
      <c r="D56" s="52"/>
      <c r="E56" s="52"/>
      <c r="F56" s="52"/>
      <c r="G56" s="52"/>
      <c r="H56" s="52"/>
      <c r="I56" s="52"/>
    </row>
    <row r="57" spans="1:9" ht="12.75" customHeight="1">
      <c r="A57" s="52"/>
      <c r="B57" s="52"/>
      <c r="C57" s="52"/>
      <c r="D57" s="52"/>
      <c r="E57" s="52"/>
      <c r="F57" s="52"/>
      <c r="G57" s="52"/>
      <c r="H57" s="52"/>
      <c r="I57" s="52"/>
    </row>
    <row r="58" spans="1:9" ht="12.75" customHeight="1">
      <c r="A58" s="52"/>
      <c r="B58" s="52"/>
      <c r="C58" s="52"/>
      <c r="D58" s="52"/>
      <c r="E58" s="52"/>
      <c r="F58" s="52"/>
      <c r="G58" s="52"/>
      <c r="H58" s="52"/>
      <c r="I58" s="52"/>
    </row>
    <row r="59" spans="1:9" ht="12.75" customHeight="1">
      <c r="A59" s="52"/>
      <c r="B59" s="52"/>
      <c r="C59" s="52"/>
      <c r="D59" s="52"/>
      <c r="E59" s="52"/>
      <c r="F59" s="52"/>
      <c r="G59" s="52"/>
      <c r="H59" s="52"/>
      <c r="I59" s="52"/>
    </row>
    <row r="60" spans="1:9" ht="12.75" customHeight="1">
      <c r="A60" s="52"/>
      <c r="B60" s="52"/>
      <c r="C60" s="52"/>
      <c r="D60" s="52"/>
      <c r="E60" s="52"/>
      <c r="F60" s="52"/>
      <c r="G60" s="52"/>
      <c r="H60" s="52"/>
      <c r="I60" s="52"/>
    </row>
    <row r="61" spans="1:9" ht="12.75" customHeight="1">
      <c r="A61" s="52"/>
      <c r="B61" s="52"/>
      <c r="C61" s="52"/>
      <c r="D61" s="52"/>
      <c r="E61" s="52"/>
      <c r="F61" s="52"/>
      <c r="G61" s="52"/>
      <c r="H61" s="52"/>
      <c r="I61" s="52"/>
    </row>
    <row r="62" spans="1:9" ht="12.75" customHeight="1">
      <c r="A62" s="52"/>
      <c r="B62" s="52"/>
      <c r="C62" s="52"/>
      <c r="D62" s="52"/>
      <c r="E62" s="52"/>
      <c r="F62" s="52"/>
      <c r="G62" s="52"/>
      <c r="H62" s="52"/>
      <c r="I62" s="52"/>
    </row>
    <row r="63" spans="1:9" ht="12.75" customHeight="1">
      <c r="A63" s="52"/>
      <c r="B63" s="52"/>
      <c r="C63" s="52"/>
      <c r="D63" s="52"/>
      <c r="E63" s="52"/>
      <c r="F63" s="52"/>
      <c r="G63" s="52"/>
      <c r="H63" s="52"/>
      <c r="I63" s="52"/>
    </row>
    <row r="64" spans="1:9" ht="12.75" customHeight="1">
      <c r="A64" s="52"/>
      <c r="B64" s="52"/>
      <c r="C64" s="52"/>
      <c r="D64" s="52"/>
      <c r="E64" s="52"/>
      <c r="F64" s="52"/>
      <c r="G64" s="52"/>
      <c r="H64" s="52"/>
      <c r="I64" s="52"/>
    </row>
    <row r="65" spans="1:9" ht="12.75" customHeight="1">
      <c r="A65" s="52"/>
      <c r="B65" s="52"/>
      <c r="C65" s="52"/>
      <c r="D65" s="52"/>
      <c r="E65" s="52"/>
      <c r="F65" s="52"/>
      <c r="G65" s="52"/>
      <c r="H65" s="52"/>
      <c r="I65" s="52"/>
    </row>
    <row r="66" spans="1:9" ht="12.75" customHeight="1">
      <c r="A66" s="52"/>
      <c r="B66" s="52"/>
      <c r="C66" s="52"/>
      <c r="D66" s="52"/>
      <c r="E66" s="52"/>
      <c r="F66" s="52"/>
      <c r="G66" s="52"/>
      <c r="H66" s="52"/>
      <c r="I66" s="52"/>
    </row>
    <row r="67" spans="1:9" ht="12.75" customHeight="1">
      <c r="A67" s="52"/>
      <c r="B67" s="52"/>
      <c r="C67" s="52"/>
      <c r="D67" s="52"/>
      <c r="E67" s="52"/>
      <c r="F67" s="52"/>
      <c r="G67" s="52"/>
      <c r="H67" s="52"/>
      <c r="I67" s="52"/>
    </row>
    <row r="68" spans="1:9" ht="12.75" customHeight="1">
      <c r="A68" s="52"/>
      <c r="B68" s="52"/>
      <c r="C68" s="52"/>
      <c r="D68" s="52"/>
      <c r="E68" s="52"/>
      <c r="F68" s="52"/>
      <c r="G68" s="52"/>
      <c r="H68" s="52"/>
      <c r="I68" s="52"/>
    </row>
    <row r="69" spans="1:9" ht="12.75" customHeight="1">
      <c r="A69" s="52"/>
      <c r="B69" s="52"/>
      <c r="C69" s="52"/>
      <c r="D69" s="52"/>
      <c r="E69" s="52"/>
      <c r="F69" s="52"/>
      <c r="G69" s="52"/>
      <c r="H69" s="52"/>
      <c r="I69" s="52"/>
    </row>
    <row r="70" spans="1:9" ht="12.75" customHeight="1">
      <c r="A70" s="52"/>
      <c r="B70" s="52"/>
      <c r="C70" s="52"/>
      <c r="D70" s="52"/>
      <c r="E70" s="52"/>
      <c r="F70" s="52"/>
      <c r="G70" s="52"/>
      <c r="H70" s="52"/>
      <c r="I70" s="52"/>
    </row>
    <row r="71" spans="1:9" ht="12.75" customHeight="1">
      <c r="A71" s="52"/>
      <c r="B71" s="52"/>
      <c r="C71" s="52"/>
      <c r="D71" s="52"/>
      <c r="E71" s="52"/>
      <c r="F71" s="52"/>
      <c r="G71" s="52"/>
      <c r="H71" s="52"/>
      <c r="I71" s="52"/>
    </row>
    <row r="72" spans="1:9" ht="12.75" customHeight="1">
      <c r="A72" s="52"/>
      <c r="B72" s="52"/>
      <c r="C72" s="52"/>
      <c r="D72" s="52"/>
      <c r="E72" s="52"/>
      <c r="F72" s="52"/>
      <c r="G72" s="52"/>
      <c r="H72" s="52"/>
      <c r="I72" s="52"/>
    </row>
    <row r="73" spans="1:9" ht="12.75" customHeight="1">
      <c r="A73" s="52"/>
      <c r="B73" s="52"/>
      <c r="C73" s="52"/>
      <c r="D73" s="52"/>
      <c r="E73" s="52"/>
      <c r="F73" s="52"/>
      <c r="G73" s="52"/>
      <c r="H73" s="52"/>
      <c r="I73" s="52"/>
    </row>
    <row r="74" spans="1:9" ht="12.75" customHeight="1">
      <c r="A74" s="52"/>
      <c r="B74" s="52"/>
      <c r="C74" s="52"/>
      <c r="D74" s="52"/>
      <c r="E74" s="52"/>
      <c r="F74" s="52"/>
      <c r="G74" s="52"/>
      <c r="H74" s="52"/>
      <c r="I74" s="52"/>
    </row>
    <row r="75" spans="1:9" ht="12.75" customHeight="1">
      <c r="A75" s="52"/>
      <c r="B75" s="52"/>
      <c r="C75" s="52"/>
      <c r="D75" s="52"/>
      <c r="E75" s="52"/>
      <c r="F75" s="52"/>
      <c r="G75" s="52"/>
      <c r="H75" s="52"/>
      <c r="I75" s="52"/>
    </row>
    <row r="76" spans="1:9" ht="12.75" customHeight="1">
      <c r="A76" s="52"/>
      <c r="B76" s="52"/>
      <c r="C76" s="52"/>
      <c r="D76" s="52"/>
      <c r="E76" s="52"/>
      <c r="F76" s="52"/>
      <c r="G76" s="52"/>
      <c r="H76" s="52"/>
      <c r="I76" s="52"/>
    </row>
    <row r="77" spans="1:9" ht="12.75" customHeight="1">
      <c r="A77" s="52"/>
      <c r="B77" s="52"/>
      <c r="C77" s="52"/>
      <c r="D77" s="52"/>
      <c r="E77" s="52"/>
      <c r="F77" s="52"/>
      <c r="G77" s="52"/>
      <c r="H77" s="52"/>
      <c r="I77" s="52"/>
    </row>
    <row r="78" spans="1:9" ht="12.75" customHeight="1">
      <c r="A78" s="52"/>
      <c r="B78" s="52"/>
      <c r="C78" s="52"/>
      <c r="D78" s="52"/>
      <c r="E78" s="52"/>
      <c r="F78" s="52"/>
      <c r="G78" s="52"/>
      <c r="H78" s="52"/>
      <c r="I78" s="52"/>
    </row>
    <row r="79" spans="1:9" ht="12.75" customHeight="1">
      <c r="A79" s="52"/>
      <c r="B79" s="52"/>
      <c r="C79" s="52"/>
      <c r="D79" s="52"/>
      <c r="E79" s="52"/>
      <c r="F79" s="52"/>
      <c r="G79" s="52"/>
      <c r="H79" s="52"/>
      <c r="I79" s="52"/>
    </row>
    <row r="80" spans="1:9" ht="12.75" customHeight="1">
      <c r="A80" s="52"/>
      <c r="B80" s="52"/>
      <c r="C80" s="52"/>
      <c r="D80" s="52"/>
      <c r="E80" s="52"/>
      <c r="F80" s="52"/>
      <c r="G80" s="52"/>
      <c r="H80" s="52"/>
      <c r="I80" s="52"/>
    </row>
    <row r="81" spans="1:9" ht="12.75" customHeight="1">
      <c r="A81" s="52"/>
      <c r="B81" s="52"/>
      <c r="C81" s="52"/>
      <c r="D81" s="52"/>
      <c r="E81" s="52"/>
      <c r="F81" s="52"/>
      <c r="G81" s="52"/>
      <c r="H81" s="52"/>
      <c r="I81" s="52"/>
    </row>
    <row r="82" spans="1:9" ht="12.75" customHeight="1">
      <c r="A82" s="52"/>
      <c r="B82" s="52"/>
      <c r="C82" s="52"/>
      <c r="D82" s="52"/>
      <c r="E82" s="52"/>
      <c r="F82" s="52"/>
      <c r="G82" s="52"/>
      <c r="H82" s="52"/>
      <c r="I82" s="52"/>
    </row>
    <row r="83" spans="1:9" ht="12.75" customHeight="1">
      <c r="A83" s="52"/>
      <c r="B83" s="52"/>
      <c r="C83" s="52"/>
      <c r="D83" s="52"/>
      <c r="E83" s="52"/>
      <c r="F83" s="52"/>
      <c r="G83" s="52"/>
      <c r="H83" s="52"/>
      <c r="I83" s="52"/>
    </row>
    <row r="84" spans="1:9" ht="12.75" customHeight="1">
      <c r="A84" s="52"/>
      <c r="B84" s="52"/>
      <c r="C84" s="52"/>
      <c r="D84" s="52"/>
      <c r="E84" s="52"/>
      <c r="F84" s="52"/>
      <c r="G84" s="52"/>
      <c r="H84" s="52"/>
      <c r="I84" s="52"/>
    </row>
    <row r="85" spans="1:9" ht="12.75" customHeight="1">
      <c r="A85" s="52"/>
      <c r="B85" s="52"/>
      <c r="C85" s="52"/>
      <c r="D85" s="52"/>
      <c r="E85" s="52"/>
      <c r="F85" s="52"/>
      <c r="G85" s="52"/>
      <c r="H85" s="52"/>
      <c r="I85" s="52"/>
    </row>
    <row r="86" spans="1:9" ht="12.75" customHeight="1">
      <c r="A86" s="52"/>
      <c r="B86" s="52"/>
      <c r="C86" s="52"/>
      <c r="D86" s="52"/>
      <c r="E86" s="52"/>
      <c r="F86" s="52"/>
      <c r="G86" s="52"/>
      <c r="H86" s="52"/>
      <c r="I86" s="52"/>
    </row>
    <row r="87" spans="1:9" ht="12.75" customHeight="1">
      <c r="A87" s="52"/>
      <c r="B87" s="52"/>
      <c r="C87" s="52"/>
      <c r="D87" s="52"/>
      <c r="E87" s="52"/>
      <c r="F87" s="52"/>
      <c r="G87" s="52"/>
      <c r="H87" s="52"/>
      <c r="I87" s="52"/>
    </row>
    <row r="88" spans="1:9" ht="12.75" customHeight="1">
      <c r="A88" s="52"/>
      <c r="B88" s="52"/>
      <c r="C88" s="52"/>
      <c r="D88" s="52"/>
      <c r="E88" s="52"/>
      <c r="F88" s="52"/>
      <c r="G88" s="52"/>
      <c r="H88" s="52"/>
      <c r="I88" s="52"/>
    </row>
    <row r="89" spans="1:9" ht="12.75" customHeight="1">
      <c r="A89" s="52"/>
      <c r="B89" s="52"/>
      <c r="C89" s="52"/>
      <c r="D89" s="52"/>
      <c r="E89" s="52"/>
      <c r="F89" s="52"/>
      <c r="G89" s="52"/>
      <c r="H89" s="52"/>
      <c r="I89" s="52"/>
    </row>
    <row r="90" spans="1:9" ht="12.75" customHeight="1">
      <c r="A90" s="52"/>
      <c r="B90" s="52"/>
      <c r="C90" s="52"/>
      <c r="D90" s="52"/>
      <c r="E90" s="52"/>
      <c r="F90" s="52"/>
      <c r="G90" s="52"/>
      <c r="H90" s="52"/>
      <c r="I90" s="52"/>
    </row>
    <row r="91" spans="1:9" ht="12.75" customHeight="1">
      <c r="A91" s="52"/>
      <c r="B91" s="52"/>
      <c r="C91" s="52"/>
      <c r="D91" s="52"/>
      <c r="E91" s="52"/>
      <c r="F91" s="52"/>
      <c r="G91" s="52"/>
      <c r="H91" s="52"/>
      <c r="I91" s="52"/>
    </row>
    <row r="92" spans="1:9" ht="12.75" customHeight="1">
      <c r="A92" s="52"/>
      <c r="B92" s="52"/>
      <c r="C92" s="52"/>
      <c r="D92" s="52"/>
      <c r="E92" s="52"/>
      <c r="F92" s="52"/>
      <c r="G92" s="52"/>
      <c r="H92" s="52"/>
      <c r="I92" s="52"/>
    </row>
    <row r="93" spans="1:9" ht="12.75" customHeight="1">
      <c r="A93" s="52"/>
      <c r="B93" s="52"/>
      <c r="C93" s="52"/>
      <c r="D93" s="52"/>
      <c r="E93" s="52"/>
      <c r="F93" s="52"/>
      <c r="G93" s="52"/>
      <c r="H93" s="52"/>
      <c r="I93" s="52"/>
    </row>
    <row r="94" spans="1:9" ht="12.75" customHeight="1">
      <c r="A94" s="52"/>
      <c r="B94" s="52"/>
      <c r="C94" s="52"/>
      <c r="D94" s="52"/>
      <c r="E94" s="52"/>
      <c r="F94" s="52"/>
      <c r="G94" s="52"/>
      <c r="H94" s="52"/>
      <c r="I94" s="52"/>
    </row>
    <row r="95" spans="1:9" ht="12.75" customHeight="1">
      <c r="A95" s="52"/>
      <c r="B95" s="52"/>
      <c r="C95" s="52"/>
      <c r="D95" s="52"/>
      <c r="E95" s="52"/>
      <c r="F95" s="52"/>
      <c r="G95" s="52"/>
      <c r="H95" s="52"/>
      <c r="I95" s="52"/>
    </row>
    <row r="96" spans="1:9" ht="12.75" customHeight="1">
      <c r="A96" s="52"/>
      <c r="B96" s="52"/>
      <c r="C96" s="52"/>
      <c r="D96" s="52"/>
      <c r="E96" s="52"/>
      <c r="F96" s="52"/>
      <c r="G96" s="52"/>
      <c r="H96" s="52"/>
      <c r="I96" s="52"/>
    </row>
    <row r="97" spans="1:9" ht="12.75" customHeight="1">
      <c r="A97" s="52"/>
      <c r="B97" s="52"/>
      <c r="C97" s="52"/>
      <c r="D97" s="52"/>
      <c r="E97" s="52"/>
      <c r="F97" s="52"/>
      <c r="G97" s="52"/>
      <c r="H97" s="52"/>
      <c r="I97" s="52"/>
    </row>
    <row r="98" spans="1:9" ht="12.75" customHeight="1">
      <c r="A98" s="52"/>
      <c r="B98" s="52"/>
      <c r="C98" s="52"/>
      <c r="D98" s="52"/>
      <c r="E98" s="52"/>
      <c r="F98" s="52"/>
      <c r="G98" s="52"/>
      <c r="H98" s="52"/>
      <c r="I98" s="52"/>
    </row>
    <row r="99" spans="1:9" ht="12.75" customHeight="1">
      <c r="A99" s="52"/>
      <c r="B99" s="52"/>
      <c r="C99" s="52"/>
      <c r="D99" s="52"/>
      <c r="E99" s="52"/>
      <c r="F99" s="52"/>
      <c r="G99" s="52"/>
      <c r="H99" s="52"/>
      <c r="I99" s="52"/>
    </row>
    <row r="100" spans="1:9" ht="12.75" customHeight="1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ht="12.75" customHeight="1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 ht="12.75" customHeight="1">
      <c r="A102" s="52"/>
      <c r="B102" s="52"/>
      <c r="C102" s="52"/>
      <c r="D102" s="52"/>
      <c r="E102" s="52"/>
      <c r="F102" s="52"/>
      <c r="G102" s="52"/>
      <c r="H102" s="52"/>
      <c r="I102" s="52"/>
    </row>
    <row r="103" spans="1:9" ht="12.75" customHeight="1">
      <c r="A103" s="52"/>
      <c r="B103" s="52"/>
      <c r="C103" s="52"/>
      <c r="D103" s="52"/>
      <c r="E103" s="52"/>
      <c r="F103" s="52"/>
      <c r="G103" s="52"/>
      <c r="H103" s="52"/>
      <c r="I103" s="52"/>
    </row>
    <row r="104" spans="1:9" ht="12.75" customHeight="1">
      <c r="A104" s="52"/>
      <c r="B104" s="52"/>
      <c r="C104" s="52"/>
      <c r="D104" s="52"/>
      <c r="E104" s="52"/>
      <c r="F104" s="52"/>
      <c r="G104" s="52"/>
      <c r="H104" s="52"/>
      <c r="I104" s="52"/>
    </row>
    <row r="105" spans="1:9" ht="12.75" customHeight="1">
      <c r="A105" s="52"/>
      <c r="B105" s="52"/>
      <c r="C105" s="52"/>
      <c r="D105" s="52"/>
      <c r="E105" s="52"/>
      <c r="F105" s="52"/>
      <c r="G105" s="52"/>
      <c r="H105" s="52"/>
      <c r="I105" s="52"/>
    </row>
    <row r="106" spans="1:9" ht="12.75" customHeight="1">
      <c r="A106" s="52"/>
      <c r="B106" s="52"/>
      <c r="C106" s="52"/>
      <c r="D106" s="52"/>
      <c r="E106" s="52"/>
      <c r="F106" s="52"/>
      <c r="G106" s="52"/>
      <c r="H106" s="52"/>
      <c r="I106" s="52"/>
    </row>
    <row r="107" spans="1:9" ht="12.75" customHeight="1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 ht="12.75" customHeight="1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9" ht="12.75" customHeight="1">
      <c r="A109" s="52"/>
      <c r="B109" s="52"/>
      <c r="C109" s="52"/>
      <c r="D109" s="52"/>
      <c r="E109" s="52"/>
      <c r="F109" s="52"/>
      <c r="G109" s="52"/>
      <c r="H109" s="52"/>
      <c r="I109" s="52"/>
    </row>
    <row r="110" spans="1:9" ht="12.75" customHeight="1">
      <c r="A110" s="52"/>
      <c r="B110" s="52"/>
      <c r="C110" s="52"/>
      <c r="D110" s="52"/>
      <c r="E110" s="52"/>
      <c r="F110" s="52"/>
      <c r="G110" s="52"/>
      <c r="H110" s="52"/>
      <c r="I110" s="52"/>
    </row>
    <row r="111" spans="1:9" ht="12.75" customHeight="1">
      <c r="A111" s="52"/>
      <c r="B111" s="52"/>
      <c r="C111" s="52"/>
      <c r="D111" s="52"/>
      <c r="E111" s="52"/>
      <c r="F111" s="52"/>
      <c r="G111" s="52"/>
      <c r="H111" s="52"/>
      <c r="I111" s="52"/>
    </row>
    <row r="112" spans="1:9" ht="12.75" customHeight="1">
      <c r="A112" s="52"/>
      <c r="B112" s="52"/>
      <c r="C112" s="52"/>
      <c r="D112" s="52"/>
      <c r="E112" s="52"/>
      <c r="F112" s="52"/>
      <c r="G112" s="52"/>
      <c r="H112" s="52"/>
      <c r="I112" s="52"/>
    </row>
    <row r="113" spans="1:9" ht="12.75" customHeight="1">
      <c r="A113" s="52"/>
      <c r="B113" s="52"/>
      <c r="C113" s="52"/>
      <c r="D113" s="52"/>
      <c r="E113" s="52"/>
      <c r="F113" s="52"/>
      <c r="G113" s="52"/>
      <c r="H113" s="52"/>
      <c r="I113" s="52"/>
    </row>
    <row r="114" spans="1:9" ht="12.75" customHeight="1">
      <c r="A114" s="52"/>
      <c r="B114" s="52"/>
      <c r="C114" s="52"/>
      <c r="D114" s="52"/>
      <c r="E114" s="52"/>
      <c r="F114" s="52"/>
      <c r="G114" s="52"/>
      <c r="H114" s="52"/>
      <c r="I114" s="52"/>
    </row>
    <row r="115" spans="1:9" ht="12.75" customHeight="1">
      <c r="A115" s="52"/>
      <c r="B115" s="52"/>
      <c r="C115" s="52"/>
      <c r="D115" s="52"/>
      <c r="E115" s="52"/>
      <c r="F115" s="52"/>
      <c r="G115" s="52"/>
      <c r="H115" s="52"/>
      <c r="I115" s="52"/>
    </row>
    <row r="116" spans="1:9" ht="12.75" customHeight="1">
      <c r="A116" s="52"/>
      <c r="B116" s="52"/>
      <c r="C116" s="52"/>
      <c r="D116" s="52"/>
      <c r="E116" s="52"/>
      <c r="F116" s="52"/>
      <c r="G116" s="52"/>
      <c r="H116" s="52"/>
      <c r="I116" s="52"/>
    </row>
    <row r="117" spans="1:9" ht="12.75" customHeight="1">
      <c r="A117" s="52"/>
      <c r="B117" s="52"/>
      <c r="C117" s="52"/>
      <c r="D117" s="52"/>
      <c r="E117" s="52"/>
      <c r="F117" s="52"/>
      <c r="G117" s="52"/>
      <c r="H117" s="52"/>
      <c r="I117" s="52"/>
    </row>
    <row r="118" spans="1:9" ht="12.75" customHeight="1">
      <c r="A118" s="52"/>
      <c r="B118" s="52"/>
      <c r="C118" s="52"/>
      <c r="D118" s="52"/>
      <c r="E118" s="52"/>
      <c r="F118" s="52"/>
      <c r="G118" s="52"/>
      <c r="H118" s="52"/>
      <c r="I118" s="52"/>
    </row>
    <row r="119" spans="1:9" ht="12.75" customHeight="1">
      <c r="A119" s="52"/>
      <c r="B119" s="52"/>
      <c r="C119" s="52"/>
      <c r="D119" s="52"/>
      <c r="I119" s="52"/>
    </row>
    <row r="120" spans="1:9" ht="12.75" customHeight="1">
      <c r="A120" s="52"/>
      <c r="B120" s="52"/>
      <c r="C120" s="52"/>
      <c r="D120" s="52"/>
      <c r="I120" s="52"/>
    </row>
    <row r="121" spans="1:9" ht="12.75" customHeight="1">
      <c r="A121" s="52"/>
      <c r="B121" s="52"/>
      <c r="C121" s="52"/>
      <c r="D121" s="52"/>
      <c r="I121" s="52"/>
    </row>
    <row r="122" spans="1:9" ht="12.75" customHeight="1">
      <c r="A122" s="52"/>
      <c r="B122" s="52"/>
      <c r="C122" s="52"/>
      <c r="D122" s="52"/>
      <c r="I122" s="52"/>
    </row>
    <row r="123" spans="1:9" ht="12.75" customHeight="1">
      <c r="A123" s="52"/>
      <c r="B123" s="52"/>
      <c r="C123" s="52"/>
      <c r="D123" s="52"/>
      <c r="I123" s="52"/>
    </row>
    <row r="124" spans="1:9" ht="12.75" customHeight="1">
      <c r="A124" s="52"/>
      <c r="B124" s="52"/>
      <c r="C124" s="52"/>
      <c r="D124" s="52"/>
      <c r="I124" s="52"/>
    </row>
    <row r="125" spans="1:9" ht="12.75" customHeight="1">
      <c r="A125" s="52"/>
      <c r="B125" s="52"/>
      <c r="C125" s="52"/>
      <c r="D125" s="52"/>
      <c r="I125" s="52"/>
    </row>
    <row r="126" spans="1:9" ht="12.75" customHeight="1">
      <c r="A126" s="52"/>
      <c r="B126" s="52"/>
      <c r="C126" s="52"/>
      <c r="D126" s="52"/>
      <c r="I126" s="52"/>
    </row>
    <row r="127" spans="1:9" ht="12.75" customHeight="1">
      <c r="A127" s="52"/>
      <c r="B127" s="52"/>
      <c r="C127" s="52"/>
      <c r="D127" s="52"/>
      <c r="I127" s="52"/>
    </row>
    <row r="128" spans="1:9" ht="12.75" customHeight="1">
      <c r="A128" s="52"/>
      <c r="B128" s="52"/>
      <c r="C128" s="52"/>
      <c r="D128" s="52"/>
      <c r="I128" s="52"/>
    </row>
    <row r="129" spans="1:9" ht="12.75" customHeight="1">
      <c r="A129" s="52"/>
      <c r="B129" s="52"/>
      <c r="C129" s="52"/>
      <c r="D129" s="52"/>
      <c r="I129" s="52"/>
    </row>
    <row r="130" spans="1:9" ht="12.75" customHeight="1">
      <c r="A130" s="52"/>
      <c r="B130" s="52"/>
      <c r="C130" s="52"/>
      <c r="D130" s="52"/>
      <c r="I130" s="52"/>
    </row>
    <row r="131" spans="1:9" ht="12.75" customHeight="1">
      <c r="A131" s="52"/>
      <c r="B131" s="52"/>
      <c r="C131" s="52"/>
      <c r="D131" s="52"/>
      <c r="I131" s="52"/>
    </row>
    <row r="132" spans="1:9" ht="12.75" customHeight="1">
      <c r="A132" s="52"/>
      <c r="B132" s="52"/>
      <c r="C132" s="52"/>
      <c r="D132" s="52"/>
      <c r="I132" s="52"/>
    </row>
    <row r="133" spans="1:9" ht="12.75" customHeight="1">
      <c r="I133" s="52"/>
    </row>
    <row r="134" spans="1:9" ht="12.75" customHeight="1">
      <c r="I134" s="52"/>
    </row>
    <row r="135" spans="1:9" ht="12.75" customHeight="1">
      <c r="I135" s="52"/>
    </row>
    <row r="136" spans="1:9" ht="12.75" customHeight="1">
      <c r="I136" s="52"/>
    </row>
    <row r="137" spans="1:9" ht="12.75" customHeight="1">
      <c r="I137" s="52"/>
    </row>
    <row r="138" spans="1:9" ht="12.75" customHeight="1">
      <c r="I138" s="52"/>
    </row>
    <row r="139" spans="1:9" ht="12.75" customHeight="1">
      <c r="I139" s="52"/>
    </row>
    <row r="140" spans="1:9" ht="12.75" customHeight="1">
      <c r="I140" s="52"/>
    </row>
    <row r="141" spans="1:9" ht="12.75" customHeight="1">
      <c r="I141" s="52"/>
    </row>
    <row r="142" spans="1:9" ht="12.75" customHeight="1">
      <c r="I142" s="52"/>
    </row>
    <row r="143" spans="1:9" ht="12.75" customHeight="1"/>
  </sheetData>
  <sheetProtection selectLockedCells="1" selectUnlockedCells="1"/>
  <mergeCells count="15">
    <mergeCell ref="A1:H1"/>
    <mergeCell ref="A2:H2"/>
    <mergeCell ref="A3:H3"/>
    <mergeCell ref="B5:D5"/>
    <mergeCell ref="F5:H5"/>
    <mergeCell ref="E25:E33"/>
    <mergeCell ref="F25:F33"/>
    <mergeCell ref="G25:G33"/>
    <mergeCell ref="H25:H33"/>
    <mergeCell ref="A7:A8"/>
    <mergeCell ref="B7:B8"/>
    <mergeCell ref="C7:D7"/>
    <mergeCell ref="E7:E8"/>
    <mergeCell ref="F7:F8"/>
    <mergeCell ref="G7:H7"/>
  </mergeCells>
  <phoneticPr fontId="39" type="noConversion"/>
  <conditionalFormatting sqref="B34:D34 C30:D30 F34:H34 G11:H11 G24:H24 G22:H22 C32:D32 G13:H20 C12:D28">
    <cfRule type="cellIs" dxfId="10" priority="4" stopIfTrue="1" operator="equal">
      <formula>0</formula>
    </cfRule>
  </conditionalFormatting>
  <conditionalFormatting sqref="C33:D33 C31:D31 C29:D29">
    <cfRule type="cellIs" dxfId="9" priority="5" stopIfTrue="1" operator="lessThanOrEqual">
      <formula>0</formula>
    </cfRule>
  </conditionalFormatting>
  <conditionalFormatting sqref="G21:H21 G23:H23">
    <cfRule type="cellIs" dxfId="8" priority="3" stopIfTrue="1" operator="equal">
      <formula>0</formula>
    </cfRule>
  </conditionalFormatting>
  <conditionalFormatting sqref="H21 H23">
    <cfRule type="cellIs" dxfId="7" priority="1" stopIfTrue="1" operator="equal">
      <formula>0</formula>
    </cfRule>
  </conditionalFormatting>
  <pageMargins left="0.78749999999999998" right="0.15763888888888888" top="0.74861111111111112" bottom="0.51180555555555551" header="0.31527777777777777" footer="0.51180555555555551"/>
  <pageSetup paperSize="9" scale="95" firstPageNumber="0" orientation="portrait" horizontalDpi="300" verticalDpi="300" r:id="rId1"/>
  <headerFooter alignWithMargins="0">
    <oddHeader>&amp;RПриложение №2 към СС 1
Двустранна форма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workbookViewId="0">
      <selection activeCell="B21" sqref="B21"/>
    </sheetView>
  </sheetViews>
  <sheetFormatPr defaultColWidth="7.85546875" defaultRowHeight="12.75"/>
  <cols>
    <col min="1" max="1" width="46" style="56" customWidth="1"/>
    <col min="2" max="7" width="8.5703125" style="56" customWidth="1"/>
    <col min="8" max="16384" width="7.85546875" style="56"/>
  </cols>
  <sheetData>
    <row r="1" spans="1:7" ht="27" customHeight="1">
      <c r="A1" s="161" t="s">
        <v>154</v>
      </c>
      <c r="B1" s="161"/>
      <c r="C1" s="161"/>
      <c r="D1" s="161"/>
      <c r="E1" s="161"/>
      <c r="F1" s="161"/>
      <c r="G1" s="161"/>
    </row>
    <row r="2" spans="1:7" ht="10.5" customHeight="1">
      <c r="A2" s="162" t="s">
        <v>36</v>
      </c>
      <c r="B2" s="162"/>
      <c r="C2" s="162"/>
      <c r="D2" s="162"/>
      <c r="E2" s="162"/>
      <c r="F2" s="162"/>
      <c r="G2" s="162"/>
    </row>
    <row r="3" spans="1:7">
      <c r="A3" s="163" t="str">
        <f>ИНФО!B3</f>
        <v>СД "НАЧЕВИ-90 и сие"  гр.СЛИВЕН</v>
      </c>
      <c r="B3" s="163"/>
      <c r="C3" s="163"/>
      <c r="D3" s="163"/>
      <c r="E3" s="163"/>
      <c r="F3" s="163"/>
      <c r="G3" s="163"/>
    </row>
    <row r="4" spans="1:7">
      <c r="A4" s="57" t="s">
        <v>155</v>
      </c>
      <c r="B4" s="164">
        <f>ИНФО!B5</f>
        <v>2022</v>
      </c>
      <c r="C4" s="164"/>
      <c r="D4" s="58" t="s">
        <v>156</v>
      </c>
      <c r="E4" s="164">
        <f>ИНФО!B4</f>
        <v>119035258</v>
      </c>
      <c r="F4" s="164"/>
      <c r="G4" s="164"/>
    </row>
    <row r="5" spans="1:7" ht="12.75" customHeight="1">
      <c r="A5" s="59"/>
      <c r="B5" s="59"/>
      <c r="C5" s="59"/>
      <c r="D5" s="60"/>
      <c r="E5" s="59"/>
      <c r="F5" s="61" t="s">
        <v>157</v>
      </c>
      <c r="G5" s="60"/>
    </row>
    <row r="6" spans="1:7" ht="25.5" customHeight="1">
      <c r="A6" s="34" t="s">
        <v>158</v>
      </c>
      <c r="B6" s="160" t="s">
        <v>159</v>
      </c>
      <c r="C6" s="160"/>
      <c r="D6" s="160"/>
      <c r="E6" s="160" t="s">
        <v>160</v>
      </c>
      <c r="F6" s="160"/>
      <c r="G6" s="160"/>
    </row>
    <row r="7" spans="1:7" ht="21.75" customHeight="1">
      <c r="A7" s="62"/>
      <c r="B7" s="63" t="s">
        <v>161</v>
      </c>
      <c r="C7" s="63" t="s">
        <v>162</v>
      </c>
      <c r="D7" s="63" t="s">
        <v>163</v>
      </c>
      <c r="E7" s="63" t="s">
        <v>161</v>
      </c>
      <c r="F7" s="63" t="s">
        <v>162</v>
      </c>
      <c r="G7" s="63" t="s">
        <v>163</v>
      </c>
    </row>
    <row r="8" spans="1:7" s="66" customFormat="1" ht="11.25">
      <c r="A8" s="64" t="s">
        <v>41</v>
      </c>
      <c r="B8" s="65">
        <v>1</v>
      </c>
      <c r="C8" s="65">
        <v>2</v>
      </c>
      <c r="D8" s="65">
        <v>3</v>
      </c>
      <c r="E8" s="65">
        <v>4</v>
      </c>
      <c r="F8" s="65">
        <v>5</v>
      </c>
      <c r="G8" s="65">
        <v>6</v>
      </c>
    </row>
    <row r="9" spans="1:7" ht="18" customHeight="1">
      <c r="A9" s="67" t="s">
        <v>164</v>
      </c>
      <c r="B9" s="68"/>
      <c r="C9" s="68"/>
      <c r="D9" s="68"/>
      <c r="E9" s="68"/>
      <c r="F9" s="68"/>
      <c r="G9" s="68"/>
    </row>
    <row r="10" spans="1:7" ht="18" customHeight="1">
      <c r="A10" s="69" t="s">
        <v>165</v>
      </c>
      <c r="B10" s="39">
        <v>18956</v>
      </c>
      <c r="C10" s="39">
        <v>13709</v>
      </c>
      <c r="D10" s="70">
        <f t="shared" ref="D10:D15" si="0">B10-C10</f>
        <v>5247</v>
      </c>
      <c r="E10" s="39">
        <v>18073</v>
      </c>
      <c r="F10" s="39">
        <v>13715</v>
      </c>
      <c r="G10" s="70">
        <f t="shared" ref="G10:G15" si="1">E10-F10</f>
        <v>4358</v>
      </c>
    </row>
    <row r="11" spans="1:7" ht="18" customHeight="1">
      <c r="A11" s="69" t="s">
        <v>166</v>
      </c>
      <c r="B11" s="39">
        <v>19</v>
      </c>
      <c r="C11" s="39">
        <v>3471</v>
      </c>
      <c r="D11" s="70">
        <f t="shared" si="0"/>
        <v>-3452</v>
      </c>
      <c r="E11" s="39">
        <v>23</v>
      </c>
      <c r="F11" s="39">
        <v>3474</v>
      </c>
      <c r="G11" s="70">
        <f t="shared" si="1"/>
        <v>-3451</v>
      </c>
    </row>
    <row r="12" spans="1:7" ht="24">
      <c r="A12" s="71" t="s">
        <v>167</v>
      </c>
      <c r="B12" s="39"/>
      <c r="C12" s="39"/>
      <c r="D12" s="70">
        <f t="shared" si="0"/>
        <v>0</v>
      </c>
      <c r="E12" s="39"/>
      <c r="F12" s="39"/>
      <c r="G12" s="70">
        <f t="shared" si="1"/>
        <v>0</v>
      </c>
    </row>
    <row r="13" spans="1:7" ht="18" customHeight="1">
      <c r="A13" s="69" t="s">
        <v>168</v>
      </c>
      <c r="B13" s="39"/>
      <c r="C13" s="39">
        <v>165</v>
      </c>
      <c r="D13" s="70">
        <f t="shared" si="0"/>
        <v>-165</v>
      </c>
      <c r="E13" s="39"/>
      <c r="F13" s="39">
        <v>135</v>
      </c>
      <c r="G13" s="70">
        <f t="shared" si="1"/>
        <v>-135</v>
      </c>
    </row>
    <row r="14" spans="1:7" ht="18" customHeight="1">
      <c r="A14" s="72" t="s">
        <v>169</v>
      </c>
      <c r="B14" s="39"/>
      <c r="C14" s="39">
        <v>72</v>
      </c>
      <c r="D14" s="70">
        <f t="shared" si="0"/>
        <v>-72</v>
      </c>
      <c r="E14" s="39"/>
      <c r="F14" s="39">
        <v>579</v>
      </c>
      <c r="G14" s="70">
        <f t="shared" si="1"/>
        <v>-579</v>
      </c>
    </row>
    <row r="15" spans="1:7" ht="18" customHeight="1">
      <c r="A15" s="69" t="s">
        <v>170</v>
      </c>
      <c r="B15" s="39">
        <v>13</v>
      </c>
      <c r="C15" s="39">
        <v>516</v>
      </c>
      <c r="D15" s="70">
        <f t="shared" si="0"/>
        <v>-503</v>
      </c>
      <c r="E15" s="39">
        <v>975</v>
      </c>
      <c r="F15" s="39">
        <v>607</v>
      </c>
      <c r="G15" s="70">
        <f t="shared" si="1"/>
        <v>368</v>
      </c>
    </row>
    <row r="16" spans="1:7" ht="18" customHeight="1">
      <c r="A16" s="73" t="s">
        <v>171</v>
      </c>
      <c r="B16" s="74">
        <f t="shared" ref="B16:G16" si="2">SUM(B10:B15)</f>
        <v>18988</v>
      </c>
      <c r="C16" s="74">
        <f t="shared" si="2"/>
        <v>17933</v>
      </c>
      <c r="D16" s="74">
        <f t="shared" si="2"/>
        <v>1055</v>
      </c>
      <c r="E16" s="74">
        <f t="shared" si="2"/>
        <v>19071</v>
      </c>
      <c r="F16" s="74">
        <f t="shared" si="2"/>
        <v>18510</v>
      </c>
      <c r="G16" s="74">
        <f t="shared" si="2"/>
        <v>561</v>
      </c>
    </row>
    <row r="17" spans="1:7" ht="18" customHeight="1">
      <c r="A17" s="67" t="s">
        <v>172</v>
      </c>
      <c r="B17" s="68"/>
      <c r="C17" s="68"/>
      <c r="D17" s="68"/>
      <c r="E17" s="68"/>
      <c r="F17" s="68"/>
      <c r="G17" s="68"/>
    </row>
    <row r="18" spans="1:7" ht="18" customHeight="1">
      <c r="A18" s="69" t="s">
        <v>173</v>
      </c>
      <c r="B18" s="39"/>
      <c r="C18" s="39">
        <v>2453</v>
      </c>
      <c r="D18" s="70">
        <f>B18-C18</f>
        <v>-2453</v>
      </c>
      <c r="E18" s="39"/>
      <c r="F18" s="39">
        <v>1614</v>
      </c>
      <c r="G18" s="70">
        <f>E18-F18</f>
        <v>-1614</v>
      </c>
    </row>
    <row r="19" spans="1:7" ht="18" customHeight="1">
      <c r="A19" s="73" t="s">
        <v>174</v>
      </c>
      <c r="B19" s="74">
        <f t="shared" ref="B19:G19" si="3">SUM(B18:B18)</f>
        <v>0</v>
      </c>
      <c r="C19" s="74">
        <f t="shared" si="3"/>
        <v>2453</v>
      </c>
      <c r="D19" s="74">
        <f t="shared" si="3"/>
        <v>-2453</v>
      </c>
      <c r="E19" s="74">
        <f t="shared" si="3"/>
        <v>0</v>
      </c>
      <c r="F19" s="74">
        <f t="shared" si="3"/>
        <v>1614</v>
      </c>
      <c r="G19" s="74">
        <f t="shared" si="3"/>
        <v>-1614</v>
      </c>
    </row>
    <row r="20" spans="1:7" ht="18" customHeight="1">
      <c r="A20" s="67" t="s">
        <v>175</v>
      </c>
      <c r="B20" s="68"/>
      <c r="C20" s="68"/>
      <c r="D20" s="68"/>
      <c r="E20" s="68"/>
      <c r="F20" s="68"/>
      <c r="G20" s="68"/>
    </row>
    <row r="21" spans="1:7" ht="18" customHeight="1">
      <c r="A21" s="69" t="s">
        <v>176</v>
      </c>
      <c r="B21" s="39">
        <v>558</v>
      </c>
      <c r="C21" s="39">
        <v>133</v>
      </c>
      <c r="D21" s="70">
        <f>B21-C21</f>
        <v>425</v>
      </c>
      <c r="E21" s="39">
        <v>1413</v>
      </c>
      <c r="F21" s="39">
        <v>133</v>
      </c>
      <c r="G21" s="70">
        <f>E21-F21</f>
        <v>1280</v>
      </c>
    </row>
    <row r="22" spans="1:7" ht="24">
      <c r="A22" s="71" t="s">
        <v>177</v>
      </c>
      <c r="B22" s="39"/>
      <c r="C22" s="39">
        <v>48</v>
      </c>
      <c r="D22" s="70">
        <f>B22-C22</f>
        <v>-48</v>
      </c>
      <c r="E22" s="39"/>
      <c r="F22" s="39">
        <v>54</v>
      </c>
      <c r="G22" s="70">
        <f>E22-F22</f>
        <v>-54</v>
      </c>
    </row>
    <row r="23" spans="1:7" ht="21" customHeight="1">
      <c r="A23" s="73" t="s">
        <v>178</v>
      </c>
      <c r="B23" s="74">
        <f t="shared" ref="B23:G23" si="4">SUM(B21:B22)</f>
        <v>558</v>
      </c>
      <c r="C23" s="74">
        <f t="shared" si="4"/>
        <v>181</v>
      </c>
      <c r="D23" s="74">
        <f t="shared" si="4"/>
        <v>377</v>
      </c>
      <c r="E23" s="74">
        <f t="shared" si="4"/>
        <v>1413</v>
      </c>
      <c r="F23" s="74">
        <f t="shared" si="4"/>
        <v>187</v>
      </c>
      <c r="G23" s="74">
        <f t="shared" si="4"/>
        <v>1226</v>
      </c>
    </row>
    <row r="24" spans="1:7" ht="22.5" customHeight="1">
      <c r="A24" s="75" t="s">
        <v>179</v>
      </c>
      <c r="B24" s="68">
        <f t="shared" ref="B24:G24" si="5">B16+B19+B23</f>
        <v>19546</v>
      </c>
      <c r="C24" s="68">
        <f t="shared" si="5"/>
        <v>20567</v>
      </c>
      <c r="D24" s="68">
        <f t="shared" si="5"/>
        <v>-1021</v>
      </c>
      <c r="E24" s="68">
        <f t="shared" si="5"/>
        <v>20484</v>
      </c>
      <c r="F24" s="68">
        <f t="shared" si="5"/>
        <v>20311</v>
      </c>
      <c r="G24" s="68">
        <f t="shared" si="5"/>
        <v>173</v>
      </c>
    </row>
    <row r="25" spans="1:7" ht="22.5" customHeight="1">
      <c r="A25" s="24" t="s">
        <v>180</v>
      </c>
      <c r="B25" s="39"/>
      <c r="C25" s="39"/>
      <c r="D25" s="39">
        <v>1073</v>
      </c>
      <c r="E25" s="39"/>
      <c r="F25" s="39"/>
      <c r="G25" s="39">
        <v>250</v>
      </c>
    </row>
    <row r="26" spans="1:7" ht="24.75" customHeight="1">
      <c r="A26" s="24" t="s">
        <v>181</v>
      </c>
      <c r="B26" s="39"/>
      <c r="C26" s="39"/>
      <c r="D26" s="70">
        <f>SUM(D24:D25)</f>
        <v>52</v>
      </c>
      <c r="E26" s="39"/>
      <c r="F26" s="39"/>
      <c r="G26" s="70">
        <f>SUM(G24:G25)</f>
        <v>423</v>
      </c>
    </row>
    <row r="27" spans="1:7">
      <c r="B27" s="76"/>
      <c r="C27" s="76"/>
      <c r="D27" s="76"/>
      <c r="E27" s="76"/>
      <c r="F27" s="76"/>
      <c r="G27" s="76"/>
    </row>
    <row r="28" spans="1:7">
      <c r="B28" s="76"/>
      <c r="C28" s="76"/>
      <c r="D28" s="76"/>
      <c r="E28" s="76"/>
      <c r="F28" s="76"/>
      <c r="G28" s="76"/>
    </row>
    <row r="29" spans="1:7">
      <c r="A29" s="76" t="s">
        <v>105</v>
      </c>
      <c r="B29" s="56" t="s">
        <v>152</v>
      </c>
      <c r="E29" s="56" t="s">
        <v>182</v>
      </c>
    </row>
    <row r="30" spans="1:7">
      <c r="A30" s="77">
        <f>ИНФО!B7</f>
        <v>44767</v>
      </c>
      <c r="C30" s="78" t="str">
        <f>ИНФО!B8</f>
        <v>Христина Иванова</v>
      </c>
      <c r="F30" s="78" t="str">
        <f>ИНФО!B9</f>
        <v>Иван Начев</v>
      </c>
    </row>
  </sheetData>
  <sheetProtection selectLockedCells="1" selectUnlockedCells="1"/>
  <mergeCells count="7">
    <mergeCell ref="B6:D6"/>
    <mergeCell ref="E6:G6"/>
    <mergeCell ref="A1:G1"/>
    <mergeCell ref="A2:G2"/>
    <mergeCell ref="A3:G3"/>
    <mergeCell ref="B4:C4"/>
    <mergeCell ref="E4:G4"/>
  </mergeCells>
  <phoneticPr fontId="39" type="noConversion"/>
  <conditionalFormatting sqref="A3:F3 B11:C26 D10:D26 G10:G26 E11:F26">
    <cfRule type="cellIs" dxfId="6" priority="1" stopIfTrue="1" operator="equal">
      <formula>0</formula>
    </cfRule>
  </conditionalFormatting>
  <pageMargins left="0.75" right="0.15972222222222221" top="1" bottom="1" header="0.5" footer="0.51180555555555551"/>
  <pageSetup paperSize="9" scale="97" firstPageNumber="0" orientation="portrait" horizontalDpi="300" verticalDpi="300" r:id="rId1"/>
  <headerFooter alignWithMargins="0">
    <oddHeader>&amp;RПриложение №1 към СС 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E20"/>
  <sheetViews>
    <sheetView workbookViewId="0">
      <selection activeCell="I14" sqref="I14"/>
    </sheetView>
  </sheetViews>
  <sheetFormatPr defaultColWidth="6.7109375" defaultRowHeight="12.75"/>
  <cols>
    <col min="1" max="1" width="15.42578125" style="79" customWidth="1"/>
    <col min="2" max="2" width="6.5703125" style="79" customWidth="1"/>
    <col min="3" max="4" width="6" style="79" customWidth="1"/>
    <col min="5" max="5" width="6.7109375" style="79" customWidth="1"/>
    <col min="6" max="6" width="8.5703125" style="79" customWidth="1"/>
    <col min="7" max="10" width="11.85546875" style="79" customWidth="1"/>
    <col min="11" max="11" width="6.140625" style="79" customWidth="1"/>
    <col min="12" max="12" width="7.28515625" style="79" customWidth="1"/>
    <col min="13" max="239" width="6.7109375" style="79" customWidth="1"/>
    <col min="240" max="16384" width="6.7109375" style="80"/>
  </cols>
  <sheetData>
    <row r="1" spans="1:17" ht="30" customHeight="1">
      <c r="A1" s="168" t="s">
        <v>183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7" ht="23.25" customHeight="1">
      <c r="A2" s="81" t="s">
        <v>28</v>
      </c>
      <c r="B2" s="169" t="str">
        <f>ИНФО!B3</f>
        <v>СД "НАЧЕВИ-90 и сие"  гр.СЛИВЕН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7" ht="24" customHeight="1">
      <c r="A3" s="82"/>
      <c r="B3" s="83" t="s">
        <v>184</v>
      </c>
      <c r="C3" s="170">
        <f>ИНФО!B5</f>
        <v>2022</v>
      </c>
      <c r="D3" s="170"/>
      <c r="E3" s="170"/>
      <c r="F3" s="84" t="s">
        <v>185</v>
      </c>
      <c r="G3" s="85"/>
      <c r="H3" s="171">
        <f>ИНФО!B4</f>
        <v>119035258</v>
      </c>
      <c r="I3" s="171"/>
      <c r="J3" s="171"/>
      <c r="K3" s="85"/>
      <c r="L3" s="85"/>
    </row>
    <row r="4" spans="1:17" ht="18.75" customHeight="1">
      <c r="A4" s="86"/>
      <c r="C4" s="85"/>
      <c r="D4" s="85"/>
      <c r="E4" s="84"/>
      <c r="F4" s="172"/>
      <c r="G4" s="172"/>
      <c r="H4" s="172"/>
      <c r="I4" s="85"/>
      <c r="J4" s="85"/>
      <c r="K4" s="85"/>
      <c r="L4" s="85"/>
    </row>
    <row r="5" spans="1:17" ht="12.75" customHeight="1">
      <c r="J5" s="87" t="s">
        <v>186</v>
      </c>
    </row>
    <row r="6" spans="1:17" ht="36.75" customHeight="1">
      <c r="B6" s="165" t="s">
        <v>187</v>
      </c>
      <c r="C6" s="165"/>
      <c r="D6" s="165"/>
      <c r="E6" s="165"/>
      <c r="F6" s="165"/>
      <c r="G6" s="173" t="s">
        <v>188</v>
      </c>
      <c r="H6" s="90" t="s">
        <v>189</v>
      </c>
      <c r="I6" s="88" t="s">
        <v>190</v>
      </c>
      <c r="J6" s="89" t="s">
        <v>191</v>
      </c>
    </row>
    <row r="7" spans="1:17" ht="68.25" customHeight="1">
      <c r="B7" s="165"/>
      <c r="C7" s="165"/>
      <c r="D7" s="165"/>
      <c r="E7" s="165"/>
      <c r="F7" s="165"/>
      <c r="G7" s="173"/>
      <c r="H7" s="89" t="s">
        <v>192</v>
      </c>
      <c r="I7" s="89" t="s">
        <v>193</v>
      </c>
      <c r="J7" s="89" t="s">
        <v>194</v>
      </c>
    </row>
    <row r="8" spans="1:17" ht="14.25" customHeight="1">
      <c r="B8" s="165" t="s">
        <v>41</v>
      </c>
      <c r="C8" s="165"/>
      <c r="D8" s="165"/>
      <c r="E8" s="165"/>
      <c r="F8" s="165"/>
      <c r="G8" s="89">
        <v>1</v>
      </c>
      <c r="H8" s="89">
        <v>2</v>
      </c>
      <c r="I8" s="89">
        <v>3</v>
      </c>
      <c r="J8" s="89">
        <v>4</v>
      </c>
    </row>
    <row r="9" spans="1:17" ht="21" customHeight="1">
      <c r="B9" s="167" t="s">
        <v>195</v>
      </c>
      <c r="C9" s="167"/>
      <c r="D9" s="167"/>
      <c r="E9" s="167"/>
      <c r="F9" s="167"/>
      <c r="G9" s="91">
        <v>474</v>
      </c>
      <c r="H9" s="91">
        <v>6370</v>
      </c>
      <c r="I9" s="91">
        <v>2336</v>
      </c>
      <c r="J9" s="92">
        <f>SUM(G9+H9+I9)</f>
        <v>9180</v>
      </c>
    </row>
    <row r="10" spans="1:17" ht="22.5" customHeight="1">
      <c r="A10" s="80"/>
      <c r="B10" s="166" t="s">
        <v>196</v>
      </c>
      <c r="C10" s="166"/>
      <c r="D10" s="166"/>
      <c r="E10" s="166"/>
      <c r="F10" s="166"/>
      <c r="G10" s="91">
        <v>0</v>
      </c>
      <c r="H10" s="91"/>
      <c r="I10" s="91">
        <v>1585</v>
      </c>
      <c r="J10" s="92">
        <f>SUM(G10:I10)</f>
        <v>1585</v>
      </c>
      <c r="K10" s="80"/>
      <c r="L10" s="80"/>
      <c r="M10" s="80"/>
      <c r="N10" s="80"/>
      <c r="O10" s="80"/>
      <c r="P10" s="80"/>
      <c r="Q10" s="80"/>
    </row>
    <row r="11" spans="1:17" ht="22.5" customHeight="1">
      <c r="A11" s="80"/>
      <c r="B11" s="166" t="s">
        <v>197</v>
      </c>
      <c r="C11" s="166"/>
      <c r="D11" s="166"/>
      <c r="E11" s="166"/>
      <c r="F11" s="166"/>
      <c r="G11" s="92">
        <f>SUM(G12:G12)</f>
        <v>0</v>
      </c>
      <c r="H11" s="92">
        <v>-265</v>
      </c>
      <c r="I11" s="92">
        <f>SUM(I12:I12)</f>
        <v>0</v>
      </c>
      <c r="J11" s="92">
        <f>SUM(G11:I11)</f>
        <v>-265</v>
      </c>
      <c r="K11" s="80"/>
      <c r="L11" s="80"/>
      <c r="M11" s="80"/>
      <c r="N11" s="80"/>
      <c r="O11" s="80"/>
      <c r="P11" s="80"/>
      <c r="Q11" s="80"/>
    </row>
    <row r="12" spans="1:17" ht="22.5" customHeight="1">
      <c r="A12" s="80"/>
      <c r="B12" s="166" t="s">
        <v>198</v>
      </c>
      <c r="C12" s="166"/>
      <c r="D12" s="166"/>
      <c r="E12" s="166"/>
      <c r="F12" s="166"/>
      <c r="G12" s="91"/>
      <c r="H12" s="91">
        <v>-265</v>
      </c>
      <c r="I12" s="91"/>
      <c r="J12" s="92">
        <f>SUM(G12:I12)</f>
        <v>-265</v>
      </c>
      <c r="K12" s="80"/>
      <c r="L12" s="80"/>
      <c r="M12" s="80"/>
      <c r="N12" s="80"/>
      <c r="O12" s="80"/>
      <c r="P12" s="80"/>
      <c r="Q12" s="80"/>
    </row>
    <row r="13" spans="1:17" ht="22.5" customHeight="1">
      <c r="A13" s="80"/>
      <c r="B13" s="166" t="s">
        <v>199</v>
      </c>
      <c r="C13" s="166"/>
      <c r="D13" s="166"/>
      <c r="E13" s="166"/>
      <c r="F13" s="166"/>
      <c r="G13" s="92"/>
      <c r="H13" s="92">
        <v>4083</v>
      </c>
      <c r="I13" s="92">
        <v>-2336</v>
      </c>
      <c r="J13" s="92">
        <f>SUM(G13:I13)</f>
        <v>1747</v>
      </c>
      <c r="K13" s="80"/>
      <c r="L13" s="80"/>
      <c r="M13" s="80"/>
      <c r="N13" s="80"/>
      <c r="O13" s="80"/>
      <c r="P13" s="80"/>
      <c r="Q13" s="80"/>
    </row>
    <row r="14" spans="1:17" ht="22.5" customHeight="1">
      <c r="A14" s="80"/>
      <c r="B14" s="167" t="s">
        <v>202</v>
      </c>
      <c r="C14" s="167"/>
      <c r="D14" s="167"/>
      <c r="E14" s="167"/>
      <c r="F14" s="167"/>
      <c r="G14" s="92">
        <f>G9+G10+G11+G13</f>
        <v>474</v>
      </c>
      <c r="H14" s="92">
        <f>H9+H10+H11+H13</f>
        <v>10188</v>
      </c>
      <c r="I14" s="92">
        <f>I9+I10+I11+I13</f>
        <v>1585</v>
      </c>
      <c r="J14" s="92">
        <f>J9+J10+J11+J13</f>
        <v>12247</v>
      </c>
      <c r="K14" s="80"/>
      <c r="L14" s="80"/>
      <c r="M14" s="80"/>
      <c r="N14" s="80"/>
      <c r="O14" s="80"/>
      <c r="P14" s="80"/>
      <c r="Q14" s="80"/>
    </row>
    <row r="15" spans="1:17" ht="22.5" customHeight="1">
      <c r="A15" s="80"/>
      <c r="B15" s="167" t="s">
        <v>203</v>
      </c>
      <c r="C15" s="167"/>
      <c r="D15" s="167"/>
      <c r="E15" s="167"/>
      <c r="F15" s="167"/>
      <c r="G15" s="92">
        <f>G9+G11+G13</f>
        <v>474</v>
      </c>
      <c r="H15" s="92">
        <f>H9+H11+H13</f>
        <v>10188</v>
      </c>
      <c r="I15" s="92">
        <f>I9+I10+I13</f>
        <v>1585</v>
      </c>
      <c r="J15" s="92">
        <f>J9+J10+J11+J13</f>
        <v>12247</v>
      </c>
      <c r="K15" s="80"/>
      <c r="L15" s="80"/>
      <c r="M15" s="80"/>
      <c r="N15" s="80"/>
      <c r="O15" s="80"/>
      <c r="P15" s="80"/>
      <c r="Q15" s="80"/>
    </row>
    <row r="16" spans="1:17" ht="12.75" customHeight="1">
      <c r="F16" s="80"/>
      <c r="G16" s="80"/>
      <c r="H16" s="80"/>
      <c r="I16" s="80"/>
      <c r="J16" s="80"/>
    </row>
    <row r="17" spans="1:10" ht="12.75" customHeight="1">
      <c r="F17" s="80"/>
      <c r="G17" s="80"/>
      <c r="H17" s="80"/>
      <c r="I17" s="80"/>
      <c r="J17" s="80"/>
    </row>
    <row r="18" spans="1:10">
      <c r="F18" s="80"/>
      <c r="G18" s="80"/>
      <c r="H18" s="80"/>
      <c r="I18" s="80"/>
      <c r="J18" s="80"/>
    </row>
    <row r="19" spans="1:10">
      <c r="A19" s="79" t="s">
        <v>105</v>
      </c>
      <c r="C19" s="79" t="s">
        <v>200</v>
      </c>
      <c r="H19" s="79" t="s">
        <v>201</v>
      </c>
    </row>
    <row r="20" spans="1:10">
      <c r="A20" s="93">
        <f>ИНФО!B7</f>
        <v>44767</v>
      </c>
      <c r="E20" s="79" t="str">
        <f>ИНФО!B8</f>
        <v>Христина Иванова</v>
      </c>
      <c r="I20" s="79" t="str">
        <f>ИНФО!B9</f>
        <v>Иван Начев</v>
      </c>
    </row>
  </sheetData>
  <sheetProtection selectLockedCells="1" selectUnlockedCells="1"/>
  <mergeCells count="15">
    <mergeCell ref="A1:L1"/>
    <mergeCell ref="B2:L2"/>
    <mergeCell ref="C3:E3"/>
    <mergeCell ref="H3:J3"/>
    <mergeCell ref="F4:H4"/>
    <mergeCell ref="B6:F7"/>
    <mergeCell ref="G6:G7"/>
    <mergeCell ref="B8:F8"/>
    <mergeCell ref="B13:F13"/>
    <mergeCell ref="B15:F15"/>
    <mergeCell ref="B9:F9"/>
    <mergeCell ref="B10:F10"/>
    <mergeCell ref="B11:F11"/>
    <mergeCell ref="B12:F12"/>
    <mergeCell ref="B14:F14"/>
  </mergeCells>
  <phoneticPr fontId="39" type="noConversion"/>
  <conditionalFormatting sqref="A2:A4 B3:H4 G9:J15">
    <cfRule type="cellIs" dxfId="5" priority="1" stopIfTrue="1" operator="equal">
      <formula>0</formula>
    </cfRule>
  </conditionalFormatting>
  <pageMargins left="0.75" right="0.15972222222222221" top="0.77013888888888893" bottom="1" header="0.5" footer="0.51180555555555551"/>
  <pageSetup paperSize="9" scale="86" firstPageNumber="0" orientation="portrait" horizontalDpi="300" verticalDpi="300" r:id="rId1"/>
  <headerFooter alignWithMargins="0">
    <oddHeader>&amp;RПриложение №4 към СС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ИНФО</vt:lpstr>
      <vt:lpstr>БАЛАНС</vt:lpstr>
      <vt:lpstr>ОПР</vt:lpstr>
      <vt:lpstr>ПП</vt:lpstr>
      <vt:lpstr>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NACHEVI</dc:creator>
  <cp:lastModifiedBy>NACHEVI</cp:lastModifiedBy>
  <cp:lastPrinted>2021-07-27T07:33:55Z</cp:lastPrinted>
  <dcterms:created xsi:type="dcterms:W3CDTF">2016-02-25T13:37:09Z</dcterms:created>
  <dcterms:modified xsi:type="dcterms:W3CDTF">2022-07-25T10:50:16Z</dcterms:modified>
</cp:coreProperties>
</file>