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5430" yWindow="3480" windowWidth="6375" windowHeight="1890" tabRatio="716"/>
  </bookViews>
  <sheets>
    <sheet name="БАЛАНС" sheetId="16" r:id="rId1"/>
    <sheet name="ОПР" sheetId="3060" r:id="rId2"/>
    <sheet name="ОПП" sheetId="3" r:id="rId3"/>
    <sheet name="ОСК" sheetId="45130" r:id="rId4"/>
  </sheets>
  <externalReferences>
    <externalReference r:id="rId5"/>
  </externalReferences>
  <definedNames>
    <definedName name="Code" hidden="1">#REF!</definedName>
    <definedName name="data1" hidden="1">#REF!</definedName>
    <definedName name="data2" hidden="1">#REF!</definedName>
    <definedName name="data3" hidden="1">#REF!</definedName>
    <definedName name="DDS">'[1]ДДС Кореспонденции'!$A$5:$C$9</definedName>
    <definedName name="Discount" hidden="1">#REF!</definedName>
    <definedName name="display_area_2" hidden="1">#REF!</definedName>
    <definedName name="FCode" hidden="1">#REF!</definedName>
    <definedName name="HiddenRows" hidden="1">#REF!</definedName>
    <definedName name="OrderTable" hidden="1">#REF!</definedName>
    <definedName name="_xlnm.Print_Area" localSheetId="0">БАЛАНС!$A$1:$I$49</definedName>
    <definedName name="_xlnm.Print_Area" localSheetId="2">ОПП!$A$1:$H$31</definedName>
    <definedName name="_xlnm.Print_Area" localSheetId="1">ОПР!$A$1:$I$37</definedName>
    <definedName name="_xlnm.Print_Area" localSheetId="3">ОСК!$A$1:$M$34</definedName>
    <definedName name="_xlnm.Print_Titles" localSheetId="2">ОПП!$6:$8</definedName>
    <definedName name="ProdForm" hidden="1">#REF!</definedName>
    <definedName name="Product" hidden="1">#REF!</definedName>
    <definedName name="RCArea" hidden="1">#REF!</definedName>
    <definedName name="SpecialPrice" hidden="1">#REF!</definedName>
    <definedName name="tbl_ProdInfo" hidden="1">#REF!</definedName>
  </definedNames>
  <calcPr calcId="125725"/>
</workbook>
</file>

<file path=xl/calcChain.xml><?xml version="1.0" encoding="utf-8"?>
<calcChain xmlns="http://schemas.openxmlformats.org/spreadsheetml/2006/main">
  <c r="D16" i="16"/>
  <c r="I25"/>
  <c r="B34" i="45130"/>
  <c r="B33"/>
  <c r="B31" i="3"/>
  <c r="B30"/>
  <c r="B37" i="3060"/>
  <c r="B36"/>
  <c r="I38" i="16"/>
  <c r="H38"/>
  <c r="D32"/>
  <c r="D39" s="1"/>
  <c r="C32"/>
  <c r="H25"/>
  <c r="K31" i="45130"/>
  <c r="D31"/>
  <c r="A27" i="3"/>
  <c r="G28"/>
  <c r="D28"/>
  <c r="H34" i="3060"/>
  <c r="D34"/>
  <c r="M10" i="45130"/>
  <c r="H19" i="16"/>
  <c r="I19"/>
  <c r="D38"/>
  <c r="C16"/>
  <c r="C22"/>
  <c r="C38"/>
  <c r="C13" i="45130"/>
  <c r="M13" s="1"/>
  <c r="C14"/>
  <c r="C21"/>
  <c r="D13"/>
  <c r="D25" s="1"/>
  <c r="D27" s="1"/>
  <c r="E13"/>
  <c r="F13"/>
  <c r="F25" s="1"/>
  <c r="F27" s="1"/>
  <c r="H13"/>
  <c r="I13"/>
  <c r="I25" s="1"/>
  <c r="I27" s="1"/>
  <c r="C10" i="3060"/>
  <c r="C22" s="1"/>
  <c r="C18"/>
  <c r="C17"/>
  <c r="C13"/>
  <c r="H10"/>
  <c r="H14" s="1"/>
  <c r="D21" i="45130"/>
  <c r="E21"/>
  <c r="F21"/>
  <c r="G21"/>
  <c r="H21"/>
  <c r="H25" s="1"/>
  <c r="H27" s="1"/>
  <c r="I21"/>
  <c r="J21"/>
  <c r="K21"/>
  <c r="L21"/>
  <c r="D14"/>
  <c r="E14"/>
  <c r="M14" s="1"/>
  <c r="F14"/>
  <c r="G14"/>
  <c r="H14"/>
  <c r="I14"/>
  <c r="J14"/>
  <c r="K14"/>
  <c r="L14"/>
  <c r="M15"/>
  <c r="M16"/>
  <c r="G13"/>
  <c r="G25" s="1"/>
  <c r="G27" s="1"/>
  <c r="J13"/>
  <c r="J25" s="1"/>
  <c r="J27" s="1"/>
  <c r="K13"/>
  <c r="L13"/>
  <c r="L25"/>
  <c r="L27" s="1"/>
  <c r="D18" i="3060"/>
  <c r="D17"/>
  <c r="I10"/>
  <c r="I14"/>
  <c r="D24" s="1"/>
  <c r="D13"/>
  <c r="D10"/>
  <c r="I40" i="16"/>
  <c r="H40"/>
  <c r="D14"/>
  <c r="D22"/>
  <c r="C14"/>
  <c r="I35"/>
  <c r="H35"/>
  <c r="I33"/>
  <c r="H33"/>
  <c r="I31"/>
  <c r="H31"/>
  <c r="I29"/>
  <c r="H29"/>
  <c r="I27"/>
  <c r="H27"/>
  <c r="M12" i="45130"/>
  <c r="F18" i="3"/>
  <c r="G18"/>
  <c r="G22" s="1"/>
  <c r="F15"/>
  <c r="F21"/>
  <c r="F22" s="1"/>
  <c r="G15"/>
  <c r="G21"/>
  <c r="E10"/>
  <c r="E11"/>
  <c r="E15" s="1"/>
  <c r="E22" s="1"/>
  <c r="E24" s="1"/>
  <c r="E14"/>
  <c r="E12"/>
  <c r="E13"/>
  <c r="E20"/>
  <c r="E17"/>
  <c r="C15"/>
  <c r="C22" s="1"/>
  <c r="C21"/>
  <c r="C18"/>
  <c r="D15"/>
  <c r="D21"/>
  <c r="D18"/>
  <c r="B4"/>
  <c r="A4" i="45130" s="1"/>
  <c r="H10" i="3"/>
  <c r="H11"/>
  <c r="H14"/>
  <c r="H12"/>
  <c r="H13"/>
  <c r="H20"/>
  <c r="H17"/>
  <c r="H18" s="1"/>
  <c r="H22" s="1"/>
  <c r="H24" s="1"/>
  <c r="B3"/>
  <c r="A3" i="45130" s="1"/>
  <c r="B2" i="3"/>
  <c r="A2" i="45130" s="1"/>
  <c r="A33" i="3060"/>
  <c r="B3"/>
  <c r="B2"/>
  <c r="A31" i="45130"/>
  <c r="M17"/>
  <c r="M18"/>
  <c r="M19"/>
  <c r="M22"/>
  <c r="M23"/>
  <c r="M24"/>
  <c r="M26"/>
  <c r="D9"/>
  <c r="E9" s="1"/>
  <c r="F9" s="1"/>
  <c r="G9" s="1"/>
  <c r="H9" s="1"/>
  <c r="I9" s="1"/>
  <c r="J9" s="1"/>
  <c r="K9" s="1"/>
  <c r="L9" s="1"/>
  <c r="M9" s="1"/>
  <c r="M20"/>
  <c r="M11"/>
  <c r="D22" i="3060"/>
  <c r="E18" i="3"/>
  <c r="H21" i="16"/>
  <c r="K25" i="45130"/>
  <c r="K27" s="1"/>
  <c r="C25"/>
  <c r="C27" s="1"/>
  <c r="D22" i="3"/>
  <c r="I25" i="3060"/>
  <c r="D26" s="1"/>
  <c r="D29" s="1"/>
  <c r="I21" i="16"/>
  <c r="I37"/>
  <c r="H37"/>
  <c r="C39"/>
  <c r="E21" i="3"/>
  <c r="D26" i="16"/>
  <c r="D42" s="1"/>
  <c r="M21" i="45130"/>
  <c r="H21" i="3"/>
  <c r="H15"/>
  <c r="C26" i="16"/>
  <c r="C42" s="1"/>
  <c r="H42"/>
  <c r="I42"/>
  <c r="D25" i="3060"/>
  <c r="D30" s="1"/>
  <c r="I24"/>
  <c r="H24" l="1"/>
  <c r="C25"/>
  <c r="H25"/>
  <c r="C24"/>
  <c r="E25" i="45130"/>
  <c r="E27" s="1"/>
  <c r="M27" s="1"/>
  <c r="I26" i="3060"/>
  <c r="I29" s="1"/>
  <c r="I30" s="1"/>
  <c r="M25" i="45130"/>
  <c r="C26" i="3060" l="1"/>
  <c r="C29" s="1"/>
  <c r="C30" s="1"/>
  <c r="H26"/>
  <c r="H29" s="1"/>
  <c r="H30" s="1"/>
</calcChain>
</file>

<file path=xl/sharedStrings.xml><?xml version="1.0" encoding="utf-8"?>
<sst xmlns="http://schemas.openxmlformats.org/spreadsheetml/2006/main" count="237" uniqueCount="182">
  <si>
    <t>Б А Л А Н С</t>
  </si>
  <si>
    <t>(хил. лева)</t>
  </si>
  <si>
    <t>ОТЧЕТ ЗА ПРИХОДИТЕ И РАЗХОДИТЕ</t>
  </si>
  <si>
    <t>ОТЧЕТ ЗА ПАРИЧНИТЕ ПОТОЦИ</t>
  </si>
  <si>
    <t>ОТЧЕТ ЗА СОБСТВЕНИЯ КАПИТАЛ</t>
  </si>
  <si>
    <t>Г.</t>
  </si>
  <si>
    <t>Съставител: …………………………..</t>
  </si>
  <si>
    <t>Наименование на приходите</t>
  </si>
  <si>
    <t>Състaвител: …………………………..</t>
  </si>
  <si>
    <t>а</t>
  </si>
  <si>
    <t>Показатели</t>
  </si>
  <si>
    <t>Салдо към края на отчетния период</t>
  </si>
  <si>
    <t>Текущ период</t>
  </si>
  <si>
    <t>Предходен период</t>
  </si>
  <si>
    <t>Парични потоци, свързани с търговски контрагенти</t>
  </si>
  <si>
    <t>Парични потоци, свързани с трудови възнаграждения</t>
  </si>
  <si>
    <t>Парични потоци, свързани с дълготрайни активи</t>
  </si>
  <si>
    <t>Раздели, групи, статии</t>
  </si>
  <si>
    <t>А К Т И В</t>
  </si>
  <si>
    <t>П А С И В</t>
  </si>
  <si>
    <t xml:space="preserve">Сума </t>
  </si>
  <si>
    <t>текуща година</t>
  </si>
  <si>
    <t>предходна година</t>
  </si>
  <si>
    <t>А.</t>
  </si>
  <si>
    <t>Собствен капитал</t>
  </si>
  <si>
    <t>I.</t>
  </si>
  <si>
    <t>Дълготрайни материални активи</t>
  </si>
  <si>
    <t>Записан капитал</t>
  </si>
  <si>
    <t>Общо за група I:</t>
  </si>
  <si>
    <t>II.</t>
  </si>
  <si>
    <t>Резерви</t>
  </si>
  <si>
    <t>Общо за група II:</t>
  </si>
  <si>
    <t>III.</t>
  </si>
  <si>
    <t>Дългосрочни финансови активи</t>
  </si>
  <si>
    <t>Текуща печалба (загуба)</t>
  </si>
  <si>
    <t>Общо за група III:</t>
  </si>
  <si>
    <t>Общо раздел А:</t>
  </si>
  <si>
    <t>Б.</t>
  </si>
  <si>
    <t>Отсрочени данъци</t>
  </si>
  <si>
    <t>IV.</t>
  </si>
  <si>
    <t>В.</t>
  </si>
  <si>
    <t>Общо за група IV:</t>
  </si>
  <si>
    <t>V.</t>
  </si>
  <si>
    <t>Разходи за бъдещи периоди</t>
  </si>
  <si>
    <t>Материални запаси</t>
  </si>
  <si>
    <t>a</t>
  </si>
  <si>
    <t>Наименование на разходите</t>
  </si>
  <si>
    <t>Наименование на паричните потоци</t>
  </si>
  <si>
    <t>постъпле-ния</t>
  </si>
  <si>
    <t>плащания</t>
  </si>
  <si>
    <t>нетен поток</t>
  </si>
  <si>
    <t>А. Парични потоци от основната дейност</t>
  </si>
  <si>
    <t>Всичко парични потоци от основната дейност (А)</t>
  </si>
  <si>
    <t>Б. Парични потоци от инвестиционната дейност</t>
  </si>
  <si>
    <t>Всичко парични потоци от инвестиционната дейност (Б)</t>
  </si>
  <si>
    <t>В. Парични потоци от финансовата дейност</t>
  </si>
  <si>
    <t>Всичко парични потоци от финансовата дейност (В)</t>
  </si>
  <si>
    <t>Г. Изменение на паричните средства през периода (А+Б+В)</t>
  </si>
  <si>
    <t>Д. Парични средства в началото на периода</t>
  </si>
  <si>
    <t>Е. Парични средства в края на периода</t>
  </si>
  <si>
    <t xml:space="preserve">Финансов резултат </t>
  </si>
  <si>
    <t>Общо собствен капитал</t>
  </si>
  <si>
    <t>Салдо в началото на отчетния период</t>
  </si>
  <si>
    <t>Парични потоци, свързани с лихви, комисионни, дивиденти и други подобни</t>
  </si>
  <si>
    <t xml:space="preserve">Плащания при разпределения на печалби </t>
  </si>
  <si>
    <t>Други парични потоци от основната дейност</t>
  </si>
  <si>
    <t>Финансов резултат за текущия период</t>
  </si>
  <si>
    <t>Покриване на загуба</t>
  </si>
  <si>
    <t>Други изменения в собствения капитал</t>
  </si>
  <si>
    <t>Промени от преводи на годишни финансови отчети на предприятия в чужбина</t>
  </si>
  <si>
    <t>хил. лева</t>
  </si>
  <si>
    <t>Ръководител: …………………………</t>
  </si>
  <si>
    <t>Изменения за сметка на собствениците в т.ч.:</t>
  </si>
  <si>
    <t>Съставител: ………………</t>
  </si>
  <si>
    <t>1</t>
  </si>
  <si>
    <t>2</t>
  </si>
  <si>
    <t>3</t>
  </si>
  <si>
    <t>4</t>
  </si>
  <si>
    <t>Записан, но невнесен капитал</t>
  </si>
  <si>
    <t>Нетекущи (дълготрайни) активи</t>
  </si>
  <si>
    <t>Нематериални активи</t>
  </si>
  <si>
    <t>Земи и сгради, в т.ч.:</t>
  </si>
  <si>
    <t>- земи</t>
  </si>
  <si>
    <t>- сгради</t>
  </si>
  <si>
    <t>Съоръжения и други</t>
  </si>
  <si>
    <t>Предоставени аванси и дълготрайни материални активи в процес на изграждане</t>
  </si>
  <si>
    <t>Общо раздел Б:</t>
  </si>
  <si>
    <t xml:space="preserve">Резерв от последващи оценки </t>
  </si>
  <si>
    <t>Резерв, свързан с изкупени собствени акции</t>
  </si>
  <si>
    <t>Други резерви</t>
  </si>
  <si>
    <t>Натрупана печалба (загуба) от минали години, в т.ч.:</t>
  </si>
  <si>
    <t xml:space="preserve"> -  Неразпределена печалба</t>
  </si>
  <si>
    <t xml:space="preserve"> -  Непокрита загуба</t>
  </si>
  <si>
    <t>VI.</t>
  </si>
  <si>
    <t>Общо за група V:</t>
  </si>
  <si>
    <t>Провизии и сходни задължения</t>
  </si>
  <si>
    <t xml:space="preserve">       - отсрочени данъци</t>
  </si>
  <si>
    <t xml:space="preserve">Провизии за данъци, в т.ч. </t>
  </si>
  <si>
    <t>Задължения</t>
  </si>
  <si>
    <t xml:space="preserve">   - до 1 година</t>
  </si>
  <si>
    <t xml:space="preserve">   - над 1 година</t>
  </si>
  <si>
    <t>Задължения към доставчици, в т.ч.</t>
  </si>
  <si>
    <t>Други задължения, в т.ч.</t>
  </si>
  <si>
    <t xml:space="preserve">       = към персонала</t>
  </si>
  <si>
    <t xml:space="preserve">       = осигурителни задължения</t>
  </si>
  <si>
    <t xml:space="preserve">       = данъчни задължения</t>
  </si>
  <si>
    <t>Общо за раздел В, в т.ч.:</t>
  </si>
  <si>
    <t>Приходи за бъдещи периоди и финансирания в т.ч.:</t>
  </si>
  <si>
    <t xml:space="preserve">   - финансирания</t>
  </si>
  <si>
    <t>Текущи (краткотрайни) активи</t>
  </si>
  <si>
    <t>Вземания</t>
  </si>
  <si>
    <t>Инвестиции</t>
  </si>
  <si>
    <t>Парични средства, в т.ч.</t>
  </si>
  <si>
    <t xml:space="preserve">  - в брой</t>
  </si>
  <si>
    <t xml:space="preserve">  - в безсрочни сметки (депозити)</t>
  </si>
  <si>
    <t>Общо за раздел В:</t>
  </si>
  <si>
    <t>Сума на актива (А+Б+В+Г)</t>
  </si>
  <si>
    <t>Сума на пасива (А+Б+В+Г)</t>
  </si>
  <si>
    <t>Машини, производствено оборудване и апаратура</t>
  </si>
  <si>
    <t>Премии от емисии</t>
  </si>
  <si>
    <t>Законови</t>
  </si>
  <si>
    <t xml:space="preserve"> от минали години</t>
  </si>
  <si>
    <t>Текуща печалба / загуба</t>
  </si>
  <si>
    <t>Промени в счетоводната политика</t>
  </si>
  <si>
    <t>Грешки</t>
  </si>
  <si>
    <t>Салдо след промени в счетоводната политика и грешки</t>
  </si>
  <si>
    <t>Разпределения на печалбата, в т.ч.:</t>
  </si>
  <si>
    <t xml:space="preserve">   -  за дивиденти</t>
  </si>
  <si>
    <t>Последващи оценки на активи и пасиви в т.ч.:</t>
  </si>
  <si>
    <t xml:space="preserve">  - увеличение</t>
  </si>
  <si>
    <t xml:space="preserve">  - намаление</t>
  </si>
  <si>
    <t>11</t>
  </si>
  <si>
    <t>Собствен капитал към края на отчетния период (11 +/- 12)</t>
  </si>
  <si>
    <t xml:space="preserve">А. Разходи </t>
  </si>
  <si>
    <t>а) суровини и материали</t>
  </si>
  <si>
    <t>б) външни услуги</t>
  </si>
  <si>
    <t>Разходи за персонала, в т.ч.:</t>
  </si>
  <si>
    <t>а) разходи за възнаграждения</t>
  </si>
  <si>
    <t>Разходи за амортизация и обезценка, в т.ч.:</t>
  </si>
  <si>
    <t>б) разходи за осигуровки, в т.ч.:</t>
  </si>
  <si>
    <t>Други разходи, в т.ч.:</t>
  </si>
  <si>
    <t>а) балансова стойност на продадените активи</t>
  </si>
  <si>
    <t>Печалба от обичайна дейност</t>
  </si>
  <si>
    <t>Счетоводна печалба (общо приходи - общо разходи)</t>
  </si>
  <si>
    <t>Разходи за данъци от печалбата</t>
  </si>
  <si>
    <t xml:space="preserve">Б.Приходи </t>
  </si>
  <si>
    <t>Нетни приходи от продажби, в т.ч.:</t>
  </si>
  <si>
    <t>в) Услуги</t>
  </si>
  <si>
    <t>Други приходи, в т.ч.:</t>
  </si>
  <si>
    <t>- приходи от финансирания</t>
  </si>
  <si>
    <t>Загуба от обичайна дейност</t>
  </si>
  <si>
    <t>Счетоводна загуба (общо приходи - общо разходи)</t>
  </si>
  <si>
    <t xml:space="preserve">       - осигуровки, свързани с пенсии</t>
  </si>
  <si>
    <t xml:space="preserve">     - разходи за амортизация</t>
  </si>
  <si>
    <t>Разходи за суровини,материали и външни услуги,в т.ч.:</t>
  </si>
  <si>
    <t>а) разходи за амортизация и обезценка на дългот-райни материални и нематериални активи, в т.ч.:</t>
  </si>
  <si>
    <t>Резерв съг. учредителен акт</t>
  </si>
  <si>
    <t>Ръководител: …………………………………</t>
  </si>
  <si>
    <t>Съставител: ……………………………………</t>
  </si>
  <si>
    <t>Ръководител: ……………………</t>
  </si>
  <si>
    <t>Концесии, патенти, лицензии, търг. марки, програмни продукти и други подобни права и активи</t>
  </si>
  <si>
    <t>Всичко (Общо приходи + 10)</t>
  </si>
  <si>
    <t>Непокрита загуба</t>
  </si>
  <si>
    <t xml:space="preserve">Неразпреде-лена печалба </t>
  </si>
  <si>
    <t>-</t>
  </si>
  <si>
    <r>
      <t>на</t>
    </r>
    <r>
      <rPr>
        <b/>
        <i/>
        <sz val="12"/>
        <rFont val="Times New Roman Cyr"/>
        <family val="1"/>
        <charset val="204"/>
      </rPr>
      <t xml:space="preserve">    ДКЦ 14 СОФИЯ ЕООД   ЕИК 000689549</t>
    </r>
  </si>
  <si>
    <t>(Мирослав Василев)</t>
  </si>
  <si>
    <t>(Д-р  Милен Димов)</t>
  </si>
  <si>
    <t>адрес    гр. София,   ул. "Д-р Стефан  Сарафов” № 7</t>
  </si>
  <si>
    <t>Вземания от клиенти и доставчици</t>
  </si>
  <si>
    <t>Общо разходи за оперативнадейност (1+2+3+4)</t>
  </si>
  <si>
    <t xml:space="preserve">Общо финансови разходи </t>
  </si>
  <si>
    <t>Общо разходи (1 + 2 + 3 + 4)</t>
  </si>
  <si>
    <t>Общо приходи от оперативна дейност (1 + 2)</t>
  </si>
  <si>
    <t>Печалба (9 - 10)</t>
  </si>
  <si>
    <t>Всичко (Общо разходи + 10 + 12)</t>
  </si>
  <si>
    <t>Общо финансови приходи</t>
  </si>
  <si>
    <t>Общо приходи (1 + 2)</t>
  </si>
  <si>
    <t>Загуба (9 + ред 10 от раздел А)</t>
  </si>
  <si>
    <t>към 30.06.2018 г.</t>
  </si>
  <si>
    <t>за   01.01.2018 - 30.06.2018 г.</t>
  </si>
  <si>
    <t>Дата:  27.07.2018 г.</t>
  </si>
</sst>
</file>

<file path=xl/styles.xml><?xml version="1.0" encoding="utf-8"?>
<styleSheet xmlns="http://schemas.openxmlformats.org/spreadsheetml/2006/main">
  <numFmts count="15">
    <numFmt numFmtId="164" formatCode="_-* #,##0\ _л_в_-;\-* #,##0\ _л_в_-;_-* &quot;-&quot;\ _л_в_-;_-@_-"/>
    <numFmt numFmtId="165" formatCode="_-* #,##0.00\ _л_в_-;\-* #,##0.00\ _л_в_-;_-* &quot;-&quot;??\ _л_в_-;_-@_-"/>
    <numFmt numFmtId="166" formatCode="_(* #,##0.0_);_(* \(#,##0.0\);_(* &quot;-&quot;??_);_(@_)"/>
    <numFmt numFmtId="167" formatCode="_(* #,##0_);_(* \(#,##0\);_(* &quot;-&quot;??_);_(@_)"/>
    <numFmt numFmtId="168" formatCode="0.000"/>
    <numFmt numFmtId="169" formatCode="_-* #,##0\ _л_в_-;\-* #,##0\ _л_в_-;_-* &quot;-&quot;??\ _л_в_-;_-@_-"/>
    <numFmt numFmtId="170" formatCode="0.00;\ \(0.00\)"/>
    <numFmt numFmtId="171" formatCode="0.0000000000000"/>
    <numFmt numFmtId="172" formatCode="_ * #,##0_)&quot;?&quot;_ ;_ * \(#,##0\)&quot;?&quot;_ ;_ * &quot;-&quot;_)&quot;?&quot;_ ;_ @_ "/>
    <numFmt numFmtId="173" formatCode="_ * #,##0_)_?_ ;_ * \(#,##0\)_?_ ;_ * &quot;-&quot;_)_?_ ;_ @_ "/>
    <numFmt numFmtId="174" formatCode="_ * #,##0.00_)&quot;?&quot;_ ;_ * \(#,##0.00\)&quot;?&quot;_ ;_ * &quot;-&quot;??_)&quot;?&quot;_ ;_ @_ "/>
    <numFmt numFmtId="175" formatCode="_ * #,##0.00_)_?_ ;_ * \(#,##0.00\)_?_ ;_ * &quot;-&quot;??_)_?_ ;_ @_ "/>
    <numFmt numFmtId="176" formatCode="0.00000"/>
    <numFmt numFmtId="177" formatCode="_(* #,##0.00000_);_(* \(#,##0.00000\);_(* &quot;-&quot;??_);_(@_)"/>
    <numFmt numFmtId="178" formatCode="#,##0.00\ &quot;F&quot;;[Red]\-#,##0.00\ &quot;F&quot;"/>
  </numFmts>
  <fonts count="45">
    <font>
      <sz val="10"/>
      <name val="Arial"/>
      <charset val="204"/>
    </font>
    <font>
      <sz val="10"/>
      <name val="Arial"/>
      <family val="2"/>
      <charset val="204"/>
    </font>
    <font>
      <sz val="10"/>
      <name val="Times New Roman Cyr"/>
      <family val="1"/>
      <charset val="204"/>
    </font>
    <font>
      <b/>
      <sz val="8"/>
      <name val="Times New Roman Cyr"/>
      <family val="1"/>
      <charset val="204"/>
    </font>
    <font>
      <sz val="8"/>
      <name val="Times New Roman Cyr"/>
      <family val="1"/>
      <charset val="204"/>
    </font>
    <font>
      <b/>
      <sz val="10"/>
      <name val="Times New Roman Cyr"/>
      <family val="1"/>
      <charset val="204"/>
    </font>
    <font>
      <sz val="9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b/>
      <i/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</font>
    <font>
      <sz val="9"/>
      <name val="Times New Roman"/>
      <family val="1"/>
    </font>
    <font>
      <sz val="10"/>
      <color indexed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04"/>
    </font>
    <font>
      <b/>
      <sz val="15"/>
      <name val="Times New Roman Cyr"/>
      <family val="1"/>
      <charset val="204"/>
    </font>
    <font>
      <b/>
      <sz val="15"/>
      <color indexed="42"/>
      <name val="Times New Roman Cyr"/>
      <family val="1"/>
      <charset val="204"/>
    </font>
    <font>
      <sz val="8"/>
      <color indexed="8"/>
      <name val="Times New Roman Cyr"/>
      <family val="1"/>
      <charset val="204"/>
    </font>
    <font>
      <b/>
      <sz val="10"/>
      <color indexed="8"/>
      <name val="Times New Roman Cyr"/>
      <family val="1"/>
      <charset val="204"/>
    </font>
    <font>
      <i/>
      <sz val="10"/>
      <color indexed="8"/>
      <name val="Times New Roman Cyr"/>
      <family val="1"/>
      <charset val="204"/>
    </font>
    <font>
      <sz val="10"/>
      <color indexed="8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4"/>
      <name val="Times New Roman"/>
      <family val="1"/>
      <charset val="204"/>
    </font>
    <font>
      <sz val="12"/>
      <name val="Times New Roman Cyr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b/>
      <i/>
      <sz val="10"/>
      <name val="Times New Roman Cyr"/>
      <charset val="204"/>
    </font>
    <font>
      <sz val="10"/>
      <color indexed="8"/>
      <name val="Times New Roman Cyr"/>
      <charset val="204"/>
    </font>
    <font>
      <b/>
      <i/>
      <sz val="10"/>
      <color indexed="8"/>
      <name val="Times New Roman Cyr"/>
      <charset val="204"/>
    </font>
    <font>
      <b/>
      <sz val="10"/>
      <color indexed="8"/>
      <name val="Times New Roman Cyr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 Cyr"/>
      <charset val="204"/>
    </font>
    <font>
      <i/>
      <sz val="10"/>
      <name val="Times New Roman Cyr"/>
      <charset val="204"/>
    </font>
    <font>
      <sz val="12"/>
      <name val="Times New Roman"/>
      <family val="1"/>
      <charset val="204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9">
    <xf numFmtId="0" fontId="0" fillId="0" borderId="0"/>
    <xf numFmtId="172" fontId="10" fillId="0" borderId="0" applyFill="0" applyBorder="0" applyAlignment="0"/>
    <xf numFmtId="173" fontId="10" fillId="0" borderId="0" applyFill="0" applyBorder="0" applyAlignment="0"/>
    <xf numFmtId="168" fontId="13" fillId="0" borderId="0" applyFill="0" applyBorder="0" applyAlignment="0"/>
    <xf numFmtId="174" fontId="10" fillId="0" borderId="0" applyFill="0" applyBorder="0" applyAlignment="0"/>
    <xf numFmtId="175" fontId="10" fillId="0" borderId="0" applyFill="0" applyBorder="0" applyAlignment="0"/>
    <xf numFmtId="172" fontId="10" fillId="0" borderId="0" applyFill="0" applyBorder="0" applyAlignment="0"/>
    <xf numFmtId="176" fontId="10" fillId="0" borderId="0" applyFill="0" applyBorder="0" applyAlignment="0"/>
    <xf numFmtId="173" fontId="10" fillId="0" borderId="0" applyFill="0" applyBorder="0" applyAlignment="0"/>
    <xf numFmtId="165" fontId="1" fillId="0" borderId="0" applyFont="0" applyFill="0" applyBorder="0" applyAlignment="0" applyProtection="0"/>
    <xf numFmtId="172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4" fontId="14" fillId="0" borderId="0" applyFill="0" applyBorder="0" applyAlignment="0"/>
    <xf numFmtId="178" fontId="10" fillId="0" borderId="1">
      <alignment vertical="center"/>
    </xf>
    <xf numFmtId="172" fontId="10" fillId="0" borderId="0" applyFill="0" applyBorder="0" applyAlignment="0"/>
    <xf numFmtId="173" fontId="10" fillId="0" borderId="0" applyFill="0" applyBorder="0" applyAlignment="0"/>
    <xf numFmtId="172" fontId="10" fillId="0" borderId="0" applyFill="0" applyBorder="0" applyAlignment="0"/>
    <xf numFmtId="176" fontId="10" fillId="0" borderId="0" applyFill="0" applyBorder="0" applyAlignment="0"/>
    <xf numFmtId="173" fontId="10" fillId="0" borderId="0" applyFill="0" applyBorder="0" applyAlignment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72" fontId="10" fillId="0" borderId="0" applyFill="0" applyBorder="0" applyAlignment="0"/>
    <xf numFmtId="173" fontId="10" fillId="0" borderId="0" applyFill="0" applyBorder="0" applyAlignment="0"/>
    <xf numFmtId="172" fontId="10" fillId="0" borderId="0" applyFill="0" applyBorder="0" applyAlignment="0"/>
    <xf numFmtId="176" fontId="10" fillId="0" borderId="0" applyFill="0" applyBorder="0" applyAlignment="0"/>
    <xf numFmtId="173" fontId="10" fillId="0" borderId="0" applyFill="0" applyBorder="0" applyAlignment="0"/>
    <xf numFmtId="0" fontId="11" fillId="0" borderId="0"/>
    <xf numFmtId="175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2" fontId="10" fillId="0" borderId="0" applyFill="0" applyBorder="0" applyAlignment="0"/>
    <xf numFmtId="173" fontId="10" fillId="0" borderId="0" applyFill="0" applyBorder="0" applyAlignment="0"/>
    <xf numFmtId="172" fontId="10" fillId="0" borderId="0" applyFill="0" applyBorder="0" applyAlignment="0"/>
    <xf numFmtId="176" fontId="10" fillId="0" borderId="0" applyFill="0" applyBorder="0" applyAlignment="0"/>
    <xf numFmtId="173" fontId="10" fillId="0" borderId="0" applyFill="0" applyBorder="0" applyAlignment="0"/>
    <xf numFmtId="1" fontId="12" fillId="0" borderId="0" applyFont="0" applyFill="0" applyBorder="0" applyAlignment="0" applyProtection="0"/>
    <xf numFmtId="49" fontId="14" fillId="0" borderId="0" applyFill="0" applyBorder="0" applyAlignment="0"/>
    <xf numFmtId="166" fontId="10" fillId="0" borderId="0" applyFill="0" applyBorder="0" applyAlignment="0"/>
    <xf numFmtId="167" fontId="10" fillId="0" borderId="0" applyFill="0" applyBorder="0" applyAlignment="0"/>
  </cellStyleXfs>
  <cellXfs count="413">
    <xf numFmtId="0" fontId="0" fillId="0" borderId="0" xfId="0"/>
    <xf numFmtId="0" fontId="2" fillId="2" borderId="0" xfId="0" applyFont="1" applyFill="1" applyProtection="1">
      <protection locked="0"/>
    </xf>
    <xf numFmtId="49" fontId="2" fillId="3" borderId="0" xfId="0" applyNumberFormat="1" applyFont="1" applyFill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3" borderId="0" xfId="0" applyFont="1" applyFill="1" applyBorder="1" applyProtection="1">
      <protection locked="0"/>
    </xf>
    <xf numFmtId="171" fontId="2" fillId="2" borderId="0" xfId="0" applyNumberFormat="1" applyFont="1" applyFill="1" applyProtection="1">
      <protection locked="0"/>
    </xf>
    <xf numFmtId="0" fontId="2" fillId="3" borderId="0" xfId="0" applyFont="1" applyFill="1" applyAlignment="1" applyProtection="1">
      <alignment wrapText="1"/>
      <protection locked="0"/>
    </xf>
    <xf numFmtId="0" fontId="2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2" fillId="3" borderId="0" xfId="0" applyFont="1" applyFill="1" applyAlignment="1" applyProtection="1">
      <alignment horizontal="center"/>
      <protection locked="0"/>
    </xf>
    <xf numFmtId="49" fontId="2" fillId="2" borderId="0" xfId="0" applyNumberFormat="1" applyFont="1" applyFill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/>
    <xf numFmtId="49" fontId="2" fillId="3" borderId="0" xfId="0" applyNumberFormat="1" applyFont="1" applyFill="1" applyProtection="1"/>
    <xf numFmtId="0" fontId="2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vertical="center" wrapText="1"/>
    </xf>
    <xf numFmtId="0" fontId="2" fillId="2" borderId="0" xfId="0" applyFont="1" applyFill="1" applyAlignment="1" applyProtection="1">
      <alignment wrapText="1"/>
    </xf>
    <xf numFmtId="0" fontId="2" fillId="2" borderId="0" xfId="0" applyFont="1" applyFill="1" applyAlignment="1" applyProtection="1">
      <alignment horizont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49" fontId="4" fillId="3" borderId="0" xfId="0" applyNumberFormat="1" applyFont="1" applyFill="1" applyAlignment="1" applyProtection="1">
      <alignment horizontal="right"/>
    </xf>
    <xf numFmtId="0" fontId="3" fillId="3" borderId="0" xfId="0" applyFont="1" applyFill="1" applyBorder="1" applyProtection="1">
      <protection locked="0"/>
    </xf>
    <xf numFmtId="0" fontId="4" fillId="3" borderId="0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center" wrapText="1"/>
    </xf>
    <xf numFmtId="0" fontId="17" fillId="2" borderId="0" xfId="0" applyFont="1" applyFill="1" applyProtection="1">
      <protection hidden="1"/>
    </xf>
    <xf numFmtId="2" fontId="17" fillId="2" borderId="0" xfId="0" applyNumberFormat="1" applyFont="1" applyFill="1" applyProtection="1">
      <protection hidden="1"/>
    </xf>
    <xf numFmtId="0" fontId="18" fillId="2" borderId="0" xfId="0" applyFont="1" applyFill="1" applyAlignment="1" applyProtection="1">
      <alignment horizontal="centerContinuous"/>
      <protection hidden="1"/>
    </xf>
    <xf numFmtId="0" fontId="2" fillId="2" borderId="0" xfId="0" applyFont="1" applyFill="1" applyProtection="1">
      <protection hidden="1"/>
    </xf>
    <xf numFmtId="0" fontId="7" fillId="2" borderId="0" xfId="0" applyNumberFormat="1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  <protection hidden="1"/>
    </xf>
    <xf numFmtId="0" fontId="2" fillId="3" borderId="5" xfId="27" applyFont="1" applyFill="1" applyBorder="1" applyAlignment="1" applyProtection="1">
      <alignment horizontal="center"/>
    </xf>
    <xf numFmtId="0" fontId="2" fillId="2" borderId="0" xfId="27" applyFont="1" applyFill="1" applyBorder="1" applyProtection="1"/>
    <xf numFmtId="0" fontId="2" fillId="2" borderId="0" xfId="27" applyFont="1" applyFill="1" applyProtection="1"/>
    <xf numFmtId="0" fontId="5" fillId="2" borderId="0" xfId="27" applyFont="1" applyFill="1" applyBorder="1" applyProtection="1"/>
    <xf numFmtId="0" fontId="5" fillId="2" borderId="0" xfId="27" applyFont="1" applyFill="1" applyBorder="1" applyAlignment="1" applyProtection="1">
      <alignment wrapText="1"/>
    </xf>
    <xf numFmtId="0" fontId="17" fillId="3" borderId="0" xfId="0" applyFont="1" applyFill="1" applyAlignment="1" applyProtection="1">
      <alignment horizontal="center"/>
      <protection hidden="1"/>
    </xf>
    <xf numFmtId="2" fontId="2" fillId="2" borderId="0" xfId="0" applyNumberFormat="1" applyFont="1" applyFill="1" applyProtection="1">
      <protection locked="0"/>
    </xf>
    <xf numFmtId="170" fontId="5" fillId="3" borderId="4" xfId="0" applyNumberFormat="1" applyFont="1" applyFill="1" applyBorder="1" applyProtection="1">
      <protection locked="0"/>
    </xf>
    <xf numFmtId="170" fontId="5" fillId="3" borderId="6" xfId="0" applyNumberFormat="1" applyFont="1" applyFill="1" applyBorder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Protection="1">
      <protection locked="0"/>
    </xf>
    <xf numFmtId="0" fontId="2" fillId="2" borderId="0" xfId="27" applyFont="1" applyFill="1" applyBorder="1" applyProtection="1">
      <protection locked="0"/>
    </xf>
    <xf numFmtId="0" fontId="2" fillId="2" borderId="0" xfId="27" applyFont="1" applyFill="1" applyProtection="1">
      <protection locked="0"/>
    </xf>
    <xf numFmtId="0" fontId="5" fillId="2" borderId="0" xfId="27" applyFont="1" applyFill="1" applyBorder="1" applyProtection="1">
      <protection locked="0"/>
    </xf>
    <xf numFmtId="49" fontId="2" fillId="3" borderId="4" xfId="27" applyNumberFormat="1" applyFont="1" applyFill="1" applyBorder="1" applyAlignment="1" applyProtection="1">
      <alignment horizontal="left" vertical="center"/>
      <protection locked="0"/>
    </xf>
    <xf numFmtId="49" fontId="2" fillId="3" borderId="4" xfId="27" applyNumberFormat="1" applyFont="1" applyFill="1" applyBorder="1" applyAlignment="1" applyProtection="1">
      <alignment horizontal="left" vertical="center" wrapText="1"/>
      <protection locked="0"/>
    </xf>
    <xf numFmtId="0" fontId="2" fillId="3" borderId="0" xfId="27" applyFont="1" applyFill="1" applyProtection="1">
      <protection locked="0"/>
    </xf>
    <xf numFmtId="0" fontId="2" fillId="3" borderId="0" xfId="27" applyFont="1" applyFill="1" applyAlignment="1" applyProtection="1">
      <alignment horizontal="left"/>
      <protection locked="0"/>
    </xf>
    <xf numFmtId="0" fontId="2" fillId="3" borderId="0" xfId="27" applyFont="1" applyFill="1" applyBorder="1" applyProtection="1">
      <protection locked="0"/>
    </xf>
    <xf numFmtId="169" fontId="2" fillId="3" borderId="0" xfId="9" applyNumberFormat="1" applyFont="1" applyFill="1" applyBorder="1" applyAlignment="1" applyProtection="1">
      <alignment horizontal="center"/>
      <protection locked="0"/>
    </xf>
    <xf numFmtId="169" fontId="2" fillId="3" borderId="0" xfId="9" applyNumberFormat="1" applyFont="1" applyFill="1" applyBorder="1" applyProtection="1">
      <protection locked="0"/>
    </xf>
    <xf numFmtId="164" fontId="2" fillId="3" borderId="0" xfId="27" applyNumberFormat="1" applyFont="1" applyFill="1" applyBorder="1" applyProtection="1">
      <protection locked="0"/>
    </xf>
    <xf numFmtId="0" fontId="2" fillId="2" borderId="0" xfId="27" applyFont="1" applyFill="1" applyAlignment="1" applyProtection="1">
      <alignment horizontal="left"/>
      <protection locked="0"/>
    </xf>
    <xf numFmtId="169" fontId="2" fillId="2" borderId="0" xfId="9" applyNumberFormat="1" applyFont="1" applyFill="1" applyBorder="1" applyAlignment="1" applyProtection="1">
      <alignment horizontal="center"/>
      <protection locked="0"/>
    </xf>
    <xf numFmtId="169" fontId="2" fillId="2" borderId="0" xfId="9" applyNumberFormat="1" applyFont="1" applyFill="1" applyBorder="1" applyProtection="1">
      <protection locked="0"/>
    </xf>
    <xf numFmtId="164" fontId="2" fillId="2" borderId="0" xfId="27" applyNumberFormat="1" applyFont="1" applyFill="1" applyBorder="1" applyProtection="1">
      <protection locked="0"/>
    </xf>
    <xf numFmtId="0" fontId="2" fillId="2" borderId="0" xfId="27" applyFont="1" applyFill="1" applyBorder="1" applyAlignment="1" applyProtection="1">
      <alignment horizontal="left"/>
      <protection locked="0"/>
    </xf>
    <xf numFmtId="0" fontId="9" fillId="3" borderId="4" xfId="27" applyFont="1" applyFill="1" applyBorder="1" applyAlignment="1" applyProtection="1">
      <alignment horizontal="center" wrapText="1"/>
    </xf>
    <xf numFmtId="169" fontId="9" fillId="3" borderId="4" xfId="9" applyNumberFormat="1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>
      <protection locked="0"/>
    </xf>
    <xf numFmtId="3" fontId="5" fillId="0" borderId="4" xfId="0" applyNumberFormat="1" applyFon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3" fontId="2" fillId="3" borderId="4" xfId="0" applyNumberFormat="1" applyFont="1" applyFill="1" applyBorder="1" applyAlignment="1" applyProtection="1">
      <alignment vertical="center"/>
      <protection locked="0"/>
    </xf>
    <xf numFmtId="3" fontId="2" fillId="0" borderId="0" xfId="0" applyNumberFormat="1" applyFont="1" applyFill="1" applyBorder="1" applyProtection="1">
      <protection locked="0"/>
    </xf>
    <xf numFmtId="0" fontId="7" fillId="3" borderId="0" xfId="0" applyNumberFormat="1" applyFont="1" applyFill="1" applyBorder="1" applyAlignment="1" applyProtection="1">
      <alignment horizontal="centerContinuous"/>
    </xf>
    <xf numFmtId="0" fontId="7" fillId="3" borderId="10" xfId="0" applyFont="1" applyFill="1" applyBorder="1" applyAlignment="1" applyProtection="1">
      <alignment horizontal="centerContinuous"/>
    </xf>
    <xf numFmtId="0" fontId="5" fillId="0" borderId="4" xfId="0" applyFont="1" applyFill="1" applyBorder="1" applyAlignment="1" applyProtection="1">
      <alignment vertical="center" wrapText="1"/>
      <protection locked="0"/>
    </xf>
    <xf numFmtId="167" fontId="5" fillId="0" borderId="4" xfId="0" applyNumberFormat="1" applyFont="1" applyFill="1" applyBorder="1" applyProtection="1">
      <protection locked="0"/>
    </xf>
    <xf numFmtId="3" fontId="2" fillId="0" borderId="4" xfId="0" applyNumberFormat="1" applyFont="1" applyFill="1" applyBorder="1" applyProtection="1">
      <protection locked="0"/>
    </xf>
    <xf numFmtId="167" fontId="20" fillId="0" borderId="4" xfId="0" applyNumberFormat="1" applyFont="1" applyFill="1" applyBorder="1" applyProtection="1">
      <protection locked="0"/>
    </xf>
    <xf numFmtId="0" fontId="2" fillId="2" borderId="0" xfId="27" applyFont="1" applyFill="1" applyBorder="1" applyAlignment="1" applyProtection="1">
      <alignment vertical="center"/>
      <protection locked="0"/>
    </xf>
    <xf numFmtId="0" fontId="5" fillId="2" borderId="0" xfId="27" applyFont="1" applyFill="1" applyBorder="1" applyAlignment="1" applyProtection="1">
      <alignment vertical="center"/>
      <protection locked="0"/>
    </xf>
    <xf numFmtId="1" fontId="5" fillId="2" borderId="0" xfId="27" applyNumberFormat="1" applyFont="1" applyFill="1" applyBorder="1" applyAlignment="1" applyProtection="1">
      <alignment vertical="center"/>
      <protection locked="0"/>
    </xf>
    <xf numFmtId="0" fontId="2" fillId="3" borderId="4" xfId="27" applyFont="1" applyFill="1" applyBorder="1" applyAlignment="1" applyProtection="1">
      <alignment horizontal="center" vertical="center"/>
      <protection locked="0"/>
    </xf>
    <xf numFmtId="0" fontId="2" fillId="3" borderId="4" xfId="27" applyFont="1" applyFill="1" applyBorder="1" applyAlignment="1" applyProtection="1">
      <alignment horizontal="center"/>
      <protection locked="0"/>
    </xf>
    <xf numFmtId="167" fontId="2" fillId="3" borderId="4" xfId="27" applyNumberFormat="1" applyFont="1" applyFill="1" applyBorder="1" applyAlignment="1" applyProtection="1">
      <alignment wrapText="1"/>
      <protection locked="0"/>
    </xf>
    <xf numFmtId="167" fontId="21" fillId="3" borderId="4" xfId="27" applyNumberFormat="1" applyFont="1" applyFill="1" applyBorder="1" applyAlignment="1" applyProtection="1">
      <alignment wrapText="1"/>
      <protection locked="0"/>
    </xf>
    <xf numFmtId="167" fontId="22" fillId="3" borderId="4" xfId="27" applyNumberFormat="1" applyFont="1" applyFill="1" applyBorder="1" applyAlignment="1" applyProtection="1">
      <alignment wrapText="1"/>
      <protection locked="0"/>
    </xf>
    <xf numFmtId="167" fontId="22" fillId="3" borderId="4" xfId="27" applyNumberFormat="1" applyFont="1" applyFill="1" applyBorder="1" applyAlignment="1" applyProtection="1">
      <alignment vertical="center" wrapText="1"/>
      <protection locked="0"/>
    </xf>
    <xf numFmtId="169" fontId="2" fillId="3" borderId="4" xfId="9" applyNumberFormat="1" applyFont="1" applyFill="1" applyBorder="1" applyAlignment="1" applyProtection="1">
      <alignment horizontal="center" vertical="center" wrapText="1"/>
    </xf>
    <xf numFmtId="167" fontId="20" fillId="0" borderId="4" xfId="27" applyNumberFormat="1" applyFont="1" applyFill="1" applyBorder="1" applyAlignment="1" applyProtection="1">
      <alignment wrapText="1"/>
      <protection locked="0"/>
    </xf>
    <xf numFmtId="167" fontId="20" fillId="0" borderId="4" xfId="9" applyNumberFormat="1" applyFont="1" applyFill="1" applyBorder="1" applyAlignment="1" applyProtection="1">
      <alignment horizontal="right"/>
      <protection locked="0"/>
    </xf>
    <xf numFmtId="167" fontId="20" fillId="0" borderId="4" xfId="9" applyNumberFormat="1" applyFont="1" applyFill="1" applyBorder="1" applyProtection="1">
      <protection locked="0"/>
    </xf>
    <xf numFmtId="167" fontId="5" fillId="0" borderId="4" xfId="27" applyNumberFormat="1" applyFont="1" applyFill="1" applyBorder="1" applyAlignment="1" applyProtection="1">
      <alignment horizontal="right" vertical="center" wrapText="1"/>
      <protection locked="0"/>
    </xf>
    <xf numFmtId="167" fontId="5" fillId="0" borderId="4" xfId="27" applyNumberFormat="1" applyFont="1" applyFill="1" applyBorder="1" applyAlignment="1" applyProtection="1">
      <alignment wrapText="1"/>
      <protection locked="0"/>
    </xf>
    <xf numFmtId="49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4" xfId="0" applyFont="1" applyFill="1" applyBorder="1" applyAlignment="1" applyProtection="1">
      <alignment vertical="center" wrapText="1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5" fillId="3" borderId="0" xfId="0" applyFont="1" applyFill="1" applyBorder="1" applyAlignment="1" applyProtection="1">
      <alignment vertical="center"/>
      <protection locked="0"/>
    </xf>
    <xf numFmtId="0" fontId="5" fillId="3" borderId="4" xfId="0" applyFont="1" applyFill="1" applyBorder="1" applyAlignment="1" applyProtection="1">
      <alignment vertical="center"/>
      <protection locked="0"/>
    </xf>
    <xf numFmtId="49" fontId="7" fillId="3" borderId="4" xfId="0" applyNumberFormat="1" applyFont="1" applyFill="1" applyBorder="1" applyAlignment="1" applyProtection="1">
      <alignment vertical="center"/>
      <protection locked="0"/>
    </xf>
    <xf numFmtId="0" fontId="7" fillId="3" borderId="4" xfId="0" applyFont="1" applyFill="1" applyBorder="1" applyAlignment="1" applyProtection="1">
      <alignment vertical="center" wrapText="1"/>
      <protection locked="0"/>
    </xf>
    <xf numFmtId="3" fontId="8" fillId="3" borderId="4" xfId="0" applyNumberFormat="1" applyFont="1" applyFill="1" applyBorder="1" applyAlignment="1" applyProtection="1">
      <alignment vertical="center"/>
      <protection locked="0"/>
    </xf>
    <xf numFmtId="0" fontId="7" fillId="3" borderId="0" xfId="0" applyFont="1" applyFill="1" applyBorder="1" applyAlignment="1" applyProtection="1">
      <alignment vertical="center"/>
      <protection locked="0"/>
    </xf>
    <xf numFmtId="49" fontId="2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3" fontId="4" fillId="3" borderId="4" xfId="0" applyNumberFormat="1" applyFont="1" applyFill="1" applyBorder="1" applyAlignment="1" applyProtection="1">
      <alignment vertical="center"/>
      <protection locked="0"/>
    </xf>
    <xf numFmtId="170" fontId="2" fillId="3" borderId="0" xfId="0" applyNumberFormat="1" applyFont="1" applyFill="1" applyBorder="1" applyAlignment="1" applyProtection="1">
      <alignment vertical="center"/>
      <protection locked="0"/>
    </xf>
    <xf numFmtId="49" fontId="5" fillId="3" borderId="4" xfId="0" applyNumberFormat="1" applyFont="1" applyFill="1" applyBorder="1" applyAlignment="1" applyProtection="1">
      <alignment vertical="center" wrapText="1"/>
      <protection locked="0"/>
    </xf>
    <xf numFmtId="0" fontId="6" fillId="3" borderId="8" xfId="0" applyFont="1" applyFill="1" applyBorder="1" applyAlignment="1" applyProtection="1">
      <alignment horizontal="center" wrapText="1"/>
    </xf>
    <xf numFmtId="0" fontId="6" fillId="3" borderId="9" xfId="0" applyFont="1" applyFill="1" applyBorder="1" applyAlignment="1" applyProtection="1">
      <alignment horizontal="center" wrapText="1"/>
    </xf>
    <xf numFmtId="3" fontId="22" fillId="3" borderId="4" xfId="0" applyNumberFormat="1" applyFont="1" applyFill="1" applyBorder="1" applyAlignment="1" applyProtection="1">
      <alignment vertical="center"/>
      <protection locked="0"/>
    </xf>
    <xf numFmtId="3" fontId="7" fillId="0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49" fontId="7" fillId="0" borderId="4" xfId="0" applyNumberFormat="1" applyFont="1" applyFill="1" applyBorder="1" applyAlignment="1" applyProtection="1">
      <alignment vertical="center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49" fontId="5" fillId="0" borderId="4" xfId="0" applyNumberFormat="1" applyFont="1" applyFill="1" applyBorder="1" applyAlignment="1" applyProtection="1">
      <alignment vertical="center"/>
      <protection locked="0"/>
    </xf>
    <xf numFmtId="3" fontId="5" fillId="0" borderId="4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3" fontId="5" fillId="0" borderId="11" xfId="0" applyNumberFormat="1" applyFont="1" applyFill="1" applyBorder="1" applyAlignment="1" applyProtection="1">
      <alignment vertical="center"/>
      <protection locked="0"/>
    </xf>
    <xf numFmtId="3" fontId="9" fillId="0" borderId="4" xfId="0" applyNumberFormat="1" applyFont="1" applyFill="1" applyBorder="1" applyAlignment="1" applyProtection="1">
      <alignment vertical="center"/>
      <protection locked="0"/>
    </xf>
    <xf numFmtId="49" fontId="2" fillId="0" borderId="4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 applyProtection="1">
      <alignment vertical="center" wrapText="1"/>
      <protection locked="0"/>
    </xf>
    <xf numFmtId="3" fontId="22" fillId="0" borderId="4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70" fontId="19" fillId="0" borderId="4" xfId="0" applyNumberFormat="1" applyFont="1" applyFill="1" applyBorder="1" applyAlignment="1" applyProtection="1">
      <alignment vertical="center"/>
      <protection locked="0"/>
    </xf>
    <xf numFmtId="49" fontId="2" fillId="3" borderId="0" xfId="27" applyNumberFormat="1" applyFont="1" applyFill="1" applyProtection="1">
      <protection locked="0"/>
    </xf>
    <xf numFmtId="167" fontId="5" fillId="0" borderId="4" xfId="0" applyNumberFormat="1" applyFont="1" applyFill="1" applyBorder="1" applyAlignment="1" applyProtection="1">
      <alignment vertical="center"/>
      <protection locked="0"/>
    </xf>
    <xf numFmtId="49" fontId="2" fillId="0" borderId="0" xfId="0" applyNumberFormat="1" applyFont="1" applyFill="1" applyProtection="1">
      <protection locked="0"/>
    </xf>
    <xf numFmtId="0" fontId="2" fillId="0" borderId="0" xfId="0" applyFont="1" applyFill="1" applyAlignment="1" applyProtection="1">
      <alignment wrapText="1"/>
      <protection locked="0"/>
    </xf>
    <xf numFmtId="167" fontId="5" fillId="0" borderId="0" xfId="0" applyNumberFormat="1" applyFont="1" applyFill="1" applyBorder="1" applyProtection="1">
      <protection locked="0"/>
    </xf>
    <xf numFmtId="49" fontId="2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49" fontId="27" fillId="3" borderId="4" xfId="0" applyNumberFormat="1" applyFont="1" applyFill="1" applyBorder="1" applyAlignment="1" applyProtection="1">
      <alignment horizontal="center" vertical="center"/>
      <protection locked="0"/>
    </xf>
    <xf numFmtId="49" fontId="29" fillId="3" borderId="4" xfId="0" applyNumberFormat="1" applyFont="1" applyFill="1" applyBorder="1" applyAlignment="1" applyProtection="1">
      <alignment horizontal="center" vertical="center"/>
      <protection locked="0"/>
    </xf>
    <xf numFmtId="49" fontId="29" fillId="0" borderId="4" xfId="0" applyNumberFormat="1" applyFont="1" applyFill="1" applyBorder="1" applyAlignment="1" applyProtection="1">
      <alignment vertical="center"/>
      <protection locked="0"/>
    </xf>
    <xf numFmtId="0" fontId="29" fillId="0" borderId="4" xfId="0" applyFont="1" applyFill="1" applyBorder="1" applyAlignment="1" applyProtection="1">
      <alignment vertical="center" wrapText="1"/>
      <protection locked="0"/>
    </xf>
    <xf numFmtId="0" fontId="28" fillId="3" borderId="4" xfId="0" applyFont="1" applyFill="1" applyBorder="1" applyAlignment="1" applyProtection="1">
      <alignment vertical="center" wrapText="1"/>
      <protection locked="0"/>
    </xf>
    <xf numFmtId="49" fontId="5" fillId="0" borderId="11" xfId="0" applyNumberFormat="1" applyFont="1" applyFill="1" applyBorder="1" applyAlignment="1" applyProtection="1">
      <alignment vertical="center"/>
      <protection locked="0"/>
    </xf>
    <xf numFmtId="0" fontId="27" fillId="0" borderId="4" xfId="0" applyFont="1" applyBorder="1"/>
    <xf numFmtId="3" fontId="31" fillId="0" borderId="4" xfId="0" applyNumberFormat="1" applyFont="1" applyFill="1" applyBorder="1" applyAlignment="1" applyProtection="1">
      <alignment vertical="center"/>
      <protection locked="0"/>
    </xf>
    <xf numFmtId="0" fontId="32" fillId="3" borderId="4" xfId="0" applyFont="1" applyFill="1" applyBorder="1" applyAlignment="1" applyProtection="1">
      <alignment vertical="center" wrapText="1"/>
      <protection locked="0"/>
    </xf>
    <xf numFmtId="0" fontId="32" fillId="0" borderId="4" xfId="0" applyFont="1" applyFill="1" applyBorder="1" applyAlignment="1" applyProtection="1">
      <alignment vertical="center" wrapText="1"/>
      <protection locked="0"/>
    </xf>
    <xf numFmtId="3" fontId="32" fillId="0" borderId="4" xfId="0" applyNumberFormat="1" applyFont="1" applyFill="1" applyBorder="1" applyAlignment="1" applyProtection="1">
      <alignment vertical="center"/>
      <protection locked="0"/>
    </xf>
    <xf numFmtId="0" fontId="27" fillId="0" borderId="0" xfId="0" applyFont="1"/>
    <xf numFmtId="167" fontId="31" fillId="0" borderId="4" xfId="0" applyNumberFormat="1" applyFont="1" applyFill="1" applyBorder="1" applyAlignment="1" applyProtection="1">
      <alignment vertical="center"/>
      <protection locked="0"/>
    </xf>
    <xf numFmtId="3" fontId="31" fillId="3" borderId="4" xfId="0" applyNumberFormat="1" applyFont="1" applyFill="1" applyBorder="1" applyAlignment="1" applyProtection="1">
      <alignment vertical="center"/>
      <protection locked="0"/>
    </xf>
    <xf numFmtId="3" fontId="33" fillId="3" borderId="4" xfId="0" applyNumberFormat="1" applyFont="1" applyFill="1" applyBorder="1" applyAlignment="1" applyProtection="1">
      <alignment vertical="center"/>
      <protection locked="0"/>
    </xf>
    <xf numFmtId="167" fontId="33" fillId="0" borderId="4" xfId="0" applyNumberFormat="1" applyFont="1" applyFill="1" applyBorder="1" applyAlignment="1" applyProtection="1">
      <alignment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3" fontId="35" fillId="3" borderId="4" xfId="0" applyNumberFormat="1" applyFont="1" applyFill="1" applyBorder="1" applyAlignment="1" applyProtection="1">
      <alignment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30" fillId="3" borderId="4" xfId="0" applyFont="1" applyFill="1" applyBorder="1" applyAlignment="1" applyProtection="1">
      <alignment vertical="center" wrapText="1"/>
      <protection locked="0"/>
    </xf>
    <xf numFmtId="167" fontId="34" fillId="3" borderId="4" xfId="0" applyNumberFormat="1" applyFont="1" applyFill="1" applyBorder="1" applyAlignment="1" applyProtection="1">
      <alignment vertical="center"/>
      <protection locked="0"/>
    </xf>
    <xf numFmtId="0" fontId="28" fillId="0" borderId="4" xfId="0" applyFont="1" applyBorder="1" applyAlignment="1">
      <alignment vertical="center"/>
    </xf>
    <xf numFmtId="0" fontId="2" fillId="3" borderId="0" xfId="27" applyFont="1" applyFill="1" applyBorder="1" applyAlignment="1" applyProtection="1">
      <alignment horizontal="center"/>
    </xf>
    <xf numFmtId="49" fontId="5" fillId="0" borderId="8" xfId="27" applyNumberFormat="1" applyFont="1" applyFill="1" applyBorder="1" applyAlignment="1" applyProtection="1">
      <alignment vertical="center"/>
      <protection locked="0"/>
    </xf>
    <xf numFmtId="49" fontId="5" fillId="0" borderId="8" xfId="27" applyNumberFormat="1" applyFont="1" applyFill="1" applyBorder="1" applyAlignment="1" applyProtection="1">
      <alignment horizontal="center" vertical="center"/>
      <protection locked="0"/>
    </xf>
    <xf numFmtId="167" fontId="33" fillId="3" borderId="4" xfId="27" applyNumberFormat="1" applyFont="1" applyFill="1" applyBorder="1" applyAlignment="1" applyProtection="1">
      <alignment wrapText="1"/>
      <protection locked="0"/>
    </xf>
    <xf numFmtId="167" fontId="35" fillId="0" borderId="4" xfId="9" applyNumberFormat="1" applyFont="1" applyFill="1" applyBorder="1" applyProtection="1">
      <protection locked="0"/>
    </xf>
    <xf numFmtId="0" fontId="31" fillId="2" borderId="0" xfId="27" applyFont="1" applyFill="1" applyBorder="1" applyProtection="1">
      <protection locked="0"/>
    </xf>
    <xf numFmtId="0" fontId="31" fillId="2" borderId="0" xfId="27" applyFont="1" applyFill="1" applyProtection="1">
      <protection locked="0"/>
    </xf>
    <xf numFmtId="0" fontId="5" fillId="0" borderId="8" xfId="27" applyFont="1" applyFill="1" applyBorder="1" applyAlignment="1" applyProtection="1">
      <alignment vertical="center" wrapText="1"/>
      <protection locked="0"/>
    </xf>
    <xf numFmtId="0" fontId="5" fillId="0" borderId="8" xfId="27" applyFont="1" applyFill="1" applyBorder="1" applyAlignment="1" applyProtection="1">
      <alignment horizontal="center" vertical="center" wrapText="1"/>
      <protection locked="0"/>
    </xf>
    <xf numFmtId="3" fontId="34" fillId="3" borderId="4" xfId="0" applyNumberFormat="1" applyFont="1" applyFill="1" applyBorder="1" applyAlignment="1" applyProtection="1">
      <alignment vertical="center"/>
      <protection locked="0"/>
    </xf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4" xfId="0" applyNumberFormat="1" applyFont="1" applyFill="1" applyBorder="1" applyAlignment="1" applyProtection="1">
      <alignment vertical="center"/>
      <protection locked="0"/>
    </xf>
    <xf numFmtId="173" fontId="22" fillId="0" borderId="4" xfId="0" applyNumberFormat="1" applyFont="1" applyFill="1" applyBorder="1" applyAlignment="1" applyProtection="1">
      <alignment vertical="center"/>
      <protection locked="0"/>
    </xf>
    <xf numFmtId="173" fontId="7" fillId="0" borderId="4" xfId="0" applyNumberFormat="1" applyFont="1" applyFill="1" applyBorder="1" applyAlignment="1" applyProtection="1">
      <alignment vertical="center"/>
      <protection locked="0"/>
    </xf>
    <xf numFmtId="173" fontId="5" fillId="3" borderId="4" xfId="0" applyNumberFormat="1" applyFont="1" applyFill="1" applyBorder="1" applyAlignment="1" applyProtection="1">
      <alignment vertical="center"/>
      <protection locked="0"/>
    </xf>
    <xf numFmtId="3" fontId="27" fillId="3" borderId="4" xfId="0" applyNumberFormat="1" applyFont="1" applyFill="1" applyBorder="1" applyAlignment="1" applyProtection="1">
      <alignment vertical="center"/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3" fontId="5" fillId="0" borderId="0" xfId="0" applyNumberFormat="1" applyFont="1" applyFill="1" applyBorder="1" applyAlignment="1" applyProtection="1">
      <alignment vertical="center"/>
      <protection locked="0"/>
    </xf>
    <xf numFmtId="0" fontId="28" fillId="2" borderId="0" xfId="0" applyFont="1" applyFill="1" applyProtection="1">
      <protection hidden="1"/>
    </xf>
    <xf numFmtId="0" fontId="28" fillId="2" borderId="0" xfId="0" applyFont="1" applyFill="1" applyProtection="1"/>
    <xf numFmtId="49" fontId="28" fillId="3" borderId="0" xfId="0" applyNumberFormat="1" applyFont="1" applyFill="1" applyProtection="1"/>
    <xf numFmtId="0" fontId="28" fillId="3" borderId="0" xfId="0" applyFont="1" applyFill="1" applyBorder="1" applyAlignment="1" applyProtection="1">
      <alignment horizontal="centerContinuous"/>
    </xf>
    <xf numFmtId="0" fontId="26" fillId="3" borderId="8" xfId="0" applyFont="1" applyFill="1" applyBorder="1" applyAlignment="1" applyProtection="1">
      <alignment horizontal="center" vertical="center" wrapText="1"/>
    </xf>
    <xf numFmtId="0" fontId="26" fillId="3" borderId="6" xfId="0" applyFont="1" applyFill="1" applyBorder="1" applyAlignment="1" applyProtection="1">
      <alignment horizontal="center" vertical="center" wrapText="1"/>
    </xf>
    <xf numFmtId="0" fontId="28" fillId="3" borderId="0" xfId="0" applyFont="1" applyFill="1" applyBorder="1" applyAlignment="1" applyProtection="1">
      <alignment horizontal="center" vertical="center" wrapText="1"/>
    </xf>
    <xf numFmtId="0" fontId="36" fillId="2" borderId="0" xfId="0" applyFont="1" applyFill="1" applyProtection="1"/>
    <xf numFmtId="0" fontId="26" fillId="3" borderId="11" xfId="0" applyFont="1" applyFill="1" applyBorder="1" applyAlignment="1" applyProtection="1">
      <alignment horizontal="center" vertical="center" wrapText="1"/>
    </xf>
    <xf numFmtId="0" fontId="26" fillId="3" borderId="9" xfId="0" applyFont="1" applyFill="1" applyBorder="1" applyAlignment="1" applyProtection="1">
      <alignment horizontal="center" vertical="center" wrapText="1"/>
    </xf>
    <xf numFmtId="0" fontId="36" fillId="3" borderId="4" xfId="0" applyFont="1" applyFill="1" applyBorder="1" applyAlignment="1" applyProtection="1">
      <alignment horizontal="center"/>
      <protection locked="0"/>
    </xf>
    <xf numFmtId="0" fontId="36" fillId="3" borderId="0" xfId="0" applyFont="1" applyFill="1" applyBorder="1" applyAlignment="1" applyProtection="1">
      <alignment horizontal="center"/>
      <protection locked="0"/>
    </xf>
    <xf numFmtId="0" fontId="36" fillId="2" borderId="0" xfId="0" applyFont="1" applyFill="1" applyProtection="1">
      <protection locked="0"/>
    </xf>
    <xf numFmtId="3" fontId="28" fillId="3" borderId="4" xfId="0" applyNumberFormat="1" applyFont="1" applyFill="1" applyBorder="1" applyAlignment="1" applyProtection="1">
      <alignment horizontal="center"/>
      <protection locked="0"/>
    </xf>
    <xf numFmtId="0" fontId="28" fillId="3" borderId="0" xfId="0" applyFont="1" applyFill="1" applyBorder="1" applyAlignment="1" applyProtection="1">
      <alignment horizontal="center"/>
      <protection locked="0"/>
    </xf>
    <xf numFmtId="3" fontId="28" fillId="3" borderId="4" xfId="0" applyNumberFormat="1" applyFont="1" applyFill="1" applyBorder="1" applyAlignment="1" applyProtection="1">
      <alignment horizontal="right"/>
      <protection locked="0"/>
    </xf>
    <xf numFmtId="0" fontId="28" fillId="2" borderId="0" xfId="0" applyFont="1" applyFill="1" applyProtection="1">
      <protection locked="0"/>
    </xf>
    <xf numFmtId="0" fontId="28" fillId="0" borderId="8" xfId="0" applyFont="1" applyFill="1" applyBorder="1" applyAlignment="1" applyProtection="1">
      <protection locked="0"/>
    </xf>
    <xf numFmtId="167" fontId="28" fillId="3" borderId="4" xfId="0" applyNumberFormat="1" applyFont="1" applyFill="1" applyBorder="1" applyAlignment="1" applyProtection="1">
      <alignment horizontal="right" vertical="center"/>
      <protection locked="0"/>
    </xf>
    <xf numFmtId="0" fontId="27" fillId="3" borderId="0" xfId="0" applyFont="1" applyFill="1" applyBorder="1" applyAlignment="1" applyProtection="1">
      <alignment horizontal="right" vertical="center"/>
      <protection locked="0"/>
    </xf>
    <xf numFmtId="3" fontId="28" fillId="3" borderId="4" xfId="0" applyNumberFormat="1" applyFont="1" applyFill="1" applyBorder="1" applyAlignment="1" applyProtection="1">
      <alignment vertical="center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28" fillId="3" borderId="0" xfId="0" applyFont="1" applyFill="1" applyBorder="1" applyAlignment="1" applyProtection="1">
      <alignment horizontal="center" vertical="center"/>
      <protection locked="0"/>
    </xf>
    <xf numFmtId="3" fontId="28" fillId="3" borderId="4" xfId="0" applyNumberFormat="1" applyFont="1" applyFill="1" applyBorder="1" applyAlignment="1" applyProtection="1">
      <alignment horizontal="right" vertical="center"/>
      <protection locked="0"/>
    </xf>
    <xf numFmtId="3" fontId="28" fillId="3" borderId="0" xfId="0" applyNumberFormat="1" applyFont="1" applyFill="1" applyBorder="1" applyAlignment="1" applyProtection="1">
      <alignment vertical="center"/>
      <protection locked="0"/>
    </xf>
    <xf numFmtId="3" fontId="28" fillId="3" borderId="12" xfId="0" applyNumberFormat="1" applyFont="1" applyFill="1" applyBorder="1" applyAlignment="1" applyProtection="1">
      <alignment vertical="center"/>
      <protection locked="0"/>
    </xf>
    <xf numFmtId="3" fontId="27" fillId="0" borderId="4" xfId="0" applyNumberFormat="1" applyFont="1" applyFill="1" applyBorder="1" applyProtection="1">
      <protection locked="0"/>
    </xf>
    <xf numFmtId="0" fontId="28" fillId="0" borderId="0" xfId="0" applyFont="1" applyFill="1" applyProtection="1">
      <protection locked="0"/>
    </xf>
    <xf numFmtId="0" fontId="27" fillId="0" borderId="0" xfId="0" applyFont="1" applyFill="1" applyBorder="1" applyAlignment="1" applyProtection="1">
      <alignment horizontal="center"/>
      <protection locked="0"/>
    </xf>
    <xf numFmtId="0" fontId="36" fillId="0" borderId="0" xfId="0" applyFont="1" applyFill="1" applyProtection="1">
      <protection locked="0"/>
    </xf>
    <xf numFmtId="49" fontId="28" fillId="3" borderId="0" xfId="0" applyNumberFormat="1" applyFont="1" applyFill="1" applyProtection="1">
      <protection locked="0"/>
    </xf>
    <xf numFmtId="0" fontId="28" fillId="3" borderId="0" xfId="0" applyFont="1" applyFill="1" applyAlignment="1" applyProtection="1">
      <alignment wrapText="1"/>
      <protection locked="0"/>
    </xf>
    <xf numFmtId="0" fontId="28" fillId="3" borderId="0" xfId="0" applyFont="1" applyFill="1" applyProtection="1">
      <protection locked="0"/>
    </xf>
    <xf numFmtId="0" fontId="28" fillId="3" borderId="0" xfId="0" applyFont="1" applyFill="1" applyBorder="1" applyProtection="1">
      <protection locked="0"/>
    </xf>
    <xf numFmtId="0" fontId="28" fillId="3" borderId="0" xfId="0" applyFont="1" applyFill="1" applyAlignment="1" applyProtection="1">
      <alignment horizontal="center"/>
      <protection locked="0"/>
    </xf>
    <xf numFmtId="0" fontId="36" fillId="2" borderId="0" xfId="0" applyFont="1" applyFill="1" applyBorder="1" applyProtection="1">
      <protection locked="0"/>
    </xf>
    <xf numFmtId="0" fontId="28" fillId="0" borderId="0" xfId="0" applyFont="1" applyFill="1" applyBorder="1" applyProtection="1">
      <protection locked="0"/>
    </xf>
    <xf numFmtId="0" fontId="28" fillId="0" borderId="0" xfId="0" applyFont="1" applyAlignment="1">
      <alignment vertical="center"/>
    </xf>
    <xf numFmtId="0" fontId="28" fillId="3" borderId="9" xfId="0" applyFont="1" applyFill="1" applyBorder="1" applyAlignment="1" applyProtection="1">
      <alignment horizontal="center" vertical="center"/>
      <protection locked="0"/>
    </xf>
    <xf numFmtId="0" fontId="28" fillId="3" borderId="11" xfId="0" applyFont="1" applyFill="1" applyBorder="1" applyAlignment="1" applyProtection="1">
      <alignment horizontal="center" vertical="center"/>
      <protection locked="0"/>
    </xf>
    <xf numFmtId="0" fontId="28" fillId="3" borderId="13" xfId="0" applyFont="1" applyFill="1" applyBorder="1" applyAlignment="1" applyProtection="1">
      <alignment horizontal="center" vertical="center"/>
      <protection locked="0"/>
    </xf>
    <xf numFmtId="0" fontId="27" fillId="0" borderId="4" xfId="0" applyFont="1" applyFill="1" applyBorder="1" applyAlignment="1" applyProtection="1">
      <protection locked="0"/>
    </xf>
    <xf numFmtId="0" fontId="28" fillId="0" borderId="14" xfId="0" applyFont="1" applyFill="1" applyBorder="1" applyAlignment="1" applyProtection="1">
      <protection locked="0"/>
    </xf>
    <xf numFmtId="3" fontId="28" fillId="3" borderId="5" xfId="0" applyNumberFormat="1" applyFont="1" applyFill="1" applyBorder="1" applyAlignment="1" applyProtection="1">
      <alignment vertical="center"/>
      <protection locked="0"/>
    </xf>
    <xf numFmtId="3" fontId="28" fillId="3" borderId="7" xfId="0" applyNumberFormat="1" applyFont="1" applyFill="1" applyBorder="1" applyAlignment="1" applyProtection="1">
      <alignment vertical="center"/>
      <protection locked="0"/>
    </xf>
    <xf numFmtId="0" fontId="27" fillId="3" borderId="15" xfId="0" applyFont="1" applyFill="1" applyBorder="1" applyAlignment="1" applyProtection="1">
      <alignment horizontal="center" vertical="center"/>
      <protection locked="0"/>
    </xf>
    <xf numFmtId="3" fontId="27" fillId="3" borderId="4" xfId="0" applyNumberFormat="1" applyFont="1" applyFill="1" applyBorder="1" applyAlignment="1" applyProtection="1">
      <alignment horizontal="right" vertical="center"/>
      <protection locked="0"/>
    </xf>
    <xf numFmtId="0" fontId="27" fillId="3" borderId="0" xfId="0" applyFont="1" applyFill="1" applyBorder="1" applyAlignment="1" applyProtection="1">
      <alignment horizontal="center" vertical="center"/>
      <protection locked="0"/>
    </xf>
    <xf numFmtId="0" fontId="27" fillId="3" borderId="4" xfId="0" applyFont="1" applyFill="1" applyBorder="1" applyAlignment="1" applyProtection="1">
      <alignment vertical="center"/>
      <protection locked="0"/>
    </xf>
    <xf numFmtId="0" fontId="27" fillId="2" borderId="0" xfId="0" applyFont="1" applyFill="1" applyAlignment="1" applyProtection="1">
      <alignment vertical="center"/>
      <protection locked="0"/>
    </xf>
    <xf numFmtId="3" fontId="27" fillId="0" borderId="4" xfId="0" applyNumberFormat="1" applyFont="1" applyFill="1" applyBorder="1" applyAlignment="1" applyProtection="1">
      <alignment horizontal="right"/>
      <protection locked="0"/>
    </xf>
    <xf numFmtId="0" fontId="27" fillId="2" borderId="0" xfId="0" applyFont="1" applyFill="1" applyProtection="1">
      <protection locked="0"/>
    </xf>
    <xf numFmtId="0" fontId="27" fillId="0" borderId="0" xfId="0" applyFont="1" applyFill="1" applyProtection="1">
      <protection locked="0"/>
    </xf>
    <xf numFmtId="0" fontId="27" fillId="0" borderId="8" xfId="0" applyFont="1" applyFill="1" applyBorder="1" applyAlignment="1" applyProtection="1">
      <alignment wrapText="1"/>
      <protection locked="0"/>
    </xf>
    <xf numFmtId="3" fontId="30" fillId="0" borderId="4" xfId="0" applyNumberFormat="1" applyFont="1" applyFill="1" applyBorder="1" applyProtection="1">
      <protection locked="0"/>
    </xf>
    <xf numFmtId="167" fontId="37" fillId="3" borderId="4" xfId="0" applyNumberFormat="1" applyFont="1" applyFill="1" applyBorder="1" applyAlignment="1" applyProtection="1">
      <alignment horizontal="right" vertical="center"/>
      <protection locked="0"/>
    </xf>
    <xf numFmtId="0" fontId="27" fillId="0" borderId="4" xfId="0" applyFont="1" applyBorder="1" applyAlignment="1">
      <alignment horizontal="right"/>
    </xf>
    <xf numFmtId="2" fontId="2" fillId="3" borderId="0" xfId="0" applyNumberFormat="1" applyFont="1" applyFill="1" applyProtection="1">
      <protection locked="0"/>
    </xf>
    <xf numFmtId="0" fontId="30" fillId="3" borderId="4" xfId="27" applyFont="1" applyFill="1" applyBorder="1" applyAlignment="1" applyProtection="1">
      <alignment horizontal="center" vertical="center"/>
      <protection locked="0"/>
    </xf>
    <xf numFmtId="49" fontId="30" fillId="3" borderId="4" xfId="27" applyNumberFormat="1" applyFont="1" applyFill="1" applyBorder="1" applyAlignment="1" applyProtection="1">
      <alignment horizontal="left" vertical="center" wrapText="1"/>
      <protection locked="0"/>
    </xf>
    <xf numFmtId="167" fontId="35" fillId="3" borderId="4" xfId="27" applyNumberFormat="1" applyFont="1" applyFill="1" applyBorder="1" applyAlignment="1" applyProtection="1">
      <alignment wrapText="1"/>
      <protection locked="0"/>
    </xf>
    <xf numFmtId="49" fontId="9" fillId="3" borderId="6" xfId="27" applyNumberFormat="1" applyFont="1" applyFill="1" applyBorder="1" applyAlignment="1" applyProtection="1">
      <alignment horizontal="left" vertical="center"/>
      <protection locked="0"/>
    </xf>
    <xf numFmtId="0" fontId="2" fillId="3" borderId="11" xfId="27" applyFont="1" applyFill="1" applyBorder="1" applyAlignment="1" applyProtection="1">
      <alignment horizontal="center"/>
      <protection locked="0"/>
    </xf>
    <xf numFmtId="0" fontId="2" fillId="3" borderId="9" xfId="27" applyFont="1" applyFill="1" applyBorder="1" applyAlignment="1" applyProtection="1">
      <alignment horizontal="center"/>
      <protection locked="0"/>
    </xf>
    <xf numFmtId="49" fontId="2" fillId="3" borderId="6" xfId="27" applyNumberFormat="1" applyFont="1" applyFill="1" applyBorder="1" applyAlignment="1" applyProtection="1">
      <alignment horizontal="left" vertical="center"/>
      <protection locked="0"/>
    </xf>
    <xf numFmtId="0" fontId="2" fillId="3" borderId="13" xfId="27" applyFont="1" applyFill="1" applyBorder="1" applyAlignment="1" applyProtection="1">
      <alignment horizontal="center"/>
      <protection locked="0"/>
    </xf>
    <xf numFmtId="0" fontId="2" fillId="3" borderId="9" xfId="27" applyFont="1" applyFill="1" applyBorder="1" applyAlignment="1" applyProtection="1">
      <alignment horizontal="center" vertical="center"/>
      <protection locked="0"/>
    </xf>
    <xf numFmtId="167" fontId="38" fillId="3" borderId="4" xfId="27" applyNumberFormat="1" applyFont="1" applyFill="1" applyBorder="1" applyAlignment="1" applyProtection="1">
      <alignment wrapText="1"/>
      <protection locked="0"/>
    </xf>
    <xf numFmtId="167" fontId="34" fillId="0" borderId="4" xfId="9" applyNumberFormat="1" applyFont="1" applyFill="1" applyBorder="1" applyProtection="1">
      <protection locked="0"/>
    </xf>
    <xf numFmtId="49" fontId="39" fillId="3" borderId="6" xfId="27" applyNumberFormat="1" applyFont="1" applyFill="1" applyBorder="1" applyAlignment="1" applyProtection="1">
      <alignment horizontal="left" vertical="center"/>
      <protection locked="0"/>
    </xf>
    <xf numFmtId="167" fontId="39" fillId="3" borderId="4" xfId="27" applyNumberFormat="1" applyFont="1" applyFill="1" applyBorder="1" applyAlignment="1" applyProtection="1">
      <alignment vertical="center" wrapText="1"/>
      <protection locked="0"/>
    </xf>
    <xf numFmtId="0" fontId="28" fillId="0" borderId="4" xfId="0" applyFont="1" applyBorder="1" applyAlignment="1">
      <alignment vertical="center" wrapText="1"/>
    </xf>
    <xf numFmtId="0" fontId="37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49" fontId="28" fillId="3" borderId="4" xfId="0" applyNumberFormat="1" applyFont="1" applyFill="1" applyBorder="1" applyAlignment="1" applyProtection="1">
      <alignment horizontal="center" vertical="center"/>
      <protection locked="0"/>
    </xf>
    <xf numFmtId="49" fontId="2" fillId="3" borderId="11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8" xfId="0" applyNumberFormat="1" applyFont="1" applyFill="1" applyBorder="1" applyAlignment="1" applyProtection="1">
      <alignment horizontal="center" vertical="center"/>
      <protection locked="0"/>
    </xf>
    <xf numFmtId="49" fontId="31" fillId="3" borderId="4" xfId="0" applyNumberFormat="1" applyFont="1" applyFill="1" applyBorder="1" applyAlignment="1" applyProtection="1">
      <alignment horizontal="center" vertical="center"/>
      <protection locked="0"/>
    </xf>
    <xf numFmtId="167" fontId="20" fillId="0" borderId="4" xfId="9" applyNumberFormat="1" applyFont="1" applyFill="1" applyBorder="1" applyAlignment="1" applyProtection="1">
      <alignment vertical="center"/>
      <protection locked="0"/>
    </xf>
    <xf numFmtId="167" fontId="2" fillId="3" borderId="6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167" fontId="2" fillId="3" borderId="4" xfId="0" applyNumberFormat="1" applyFont="1" applyFill="1" applyBorder="1" applyAlignment="1" applyProtection="1">
      <alignment vertical="center"/>
      <protection locked="0"/>
    </xf>
    <xf numFmtId="0" fontId="28" fillId="3" borderId="4" xfId="0" applyFont="1" applyFill="1" applyBorder="1" applyAlignment="1" applyProtection="1">
      <alignment horizontal="center" vertical="center"/>
      <protection locked="0"/>
    </xf>
    <xf numFmtId="0" fontId="37" fillId="3" borderId="6" xfId="0" applyFont="1" applyFill="1" applyBorder="1" applyAlignment="1" applyProtection="1">
      <alignment vertical="center"/>
      <protection locked="0"/>
    </xf>
    <xf numFmtId="3" fontId="37" fillId="3" borderId="4" xfId="0" applyNumberFormat="1" applyFont="1" applyFill="1" applyBorder="1" applyAlignment="1" applyProtection="1">
      <alignment horizontal="right" vertical="center"/>
      <protection locked="0"/>
    </xf>
    <xf numFmtId="0" fontId="37" fillId="0" borderId="6" xfId="0" applyFont="1" applyBorder="1" applyAlignment="1">
      <alignment vertical="center"/>
    </xf>
    <xf numFmtId="0" fontId="28" fillId="3" borderId="0" xfId="0" applyFont="1" applyFill="1" applyBorder="1" applyAlignment="1" applyProtection="1">
      <alignment horizontal="right" vertical="center"/>
      <protection locked="0"/>
    </xf>
    <xf numFmtId="0" fontId="28" fillId="0" borderId="6" xfId="0" applyFont="1" applyBorder="1" applyAlignment="1">
      <alignment vertical="center"/>
    </xf>
    <xf numFmtId="0" fontId="28" fillId="0" borderId="13" xfId="0" applyFont="1" applyFill="1" applyBorder="1" applyAlignment="1" applyProtection="1">
      <alignment horizontal="center" vertical="center"/>
      <protection locked="0"/>
    </xf>
    <xf numFmtId="3" fontId="28" fillId="0" borderId="4" xfId="0" applyNumberFormat="1" applyFont="1" applyFill="1" applyBorder="1" applyAlignment="1" applyProtection="1">
      <alignment horizontal="right" vertical="center"/>
      <protection locked="0"/>
    </xf>
    <xf numFmtId="3" fontId="37" fillId="0" borderId="4" xfId="0" applyNumberFormat="1" applyFont="1" applyFill="1" applyBorder="1" applyAlignment="1" applyProtection="1">
      <alignment horizontal="right" vertical="center"/>
      <protection locked="0"/>
    </xf>
    <xf numFmtId="0" fontId="28" fillId="0" borderId="11" xfId="0" applyFont="1" applyFill="1" applyBorder="1" applyAlignment="1" applyProtection="1">
      <alignment horizontal="center" vertical="center"/>
      <protection locked="0"/>
    </xf>
    <xf numFmtId="0" fontId="28" fillId="0" borderId="9" xfId="0" applyFont="1" applyFill="1" applyBorder="1" applyAlignment="1" applyProtection="1">
      <alignment horizontal="center" vertical="center"/>
      <protection locked="0"/>
    </xf>
    <xf numFmtId="0" fontId="27" fillId="0" borderId="4" xfId="0" applyFont="1" applyBorder="1" applyAlignment="1">
      <alignment horizontal="right" vertical="center"/>
    </xf>
    <xf numFmtId="0" fontId="37" fillId="0" borderId="6" xfId="0" applyFont="1" applyBorder="1" applyAlignment="1">
      <alignment vertical="center" wrapText="1"/>
    </xf>
    <xf numFmtId="0" fontId="27" fillId="0" borderId="13" xfId="0" applyFont="1" applyFill="1" applyBorder="1" applyAlignment="1" applyProtection="1">
      <alignment horizontal="center" vertical="center"/>
      <protection locked="0"/>
    </xf>
    <xf numFmtId="0" fontId="28" fillId="0" borderId="9" xfId="0" applyFont="1" applyBorder="1" applyAlignment="1">
      <alignment horizontal="center" vertical="center"/>
    </xf>
    <xf numFmtId="0" fontId="27" fillId="0" borderId="6" xfId="0" applyFont="1" applyBorder="1" applyAlignment="1">
      <alignment horizontal="right" vertical="center"/>
    </xf>
    <xf numFmtId="167" fontId="27" fillId="3" borderId="4" xfId="0" applyNumberFormat="1" applyFont="1" applyFill="1" applyBorder="1" applyAlignment="1" applyProtection="1">
      <alignment horizontal="right" vertical="center"/>
      <protection locked="0"/>
    </xf>
    <xf numFmtId="0" fontId="28" fillId="0" borderId="4" xfId="0" applyFont="1" applyFill="1" applyBorder="1" applyAlignment="1" applyProtection="1">
      <alignment vertical="center"/>
      <protection locked="0"/>
    </xf>
    <xf numFmtId="3" fontId="27" fillId="0" borderId="4" xfId="0" applyNumberFormat="1" applyFont="1" applyFill="1" applyBorder="1" applyAlignment="1" applyProtection="1">
      <alignment horizontal="right" vertical="center"/>
      <protection locked="0"/>
    </xf>
    <xf numFmtId="0" fontId="28" fillId="0" borderId="14" xfId="0" applyFont="1" applyFill="1" applyBorder="1" applyAlignment="1" applyProtection="1">
      <alignment vertical="center"/>
      <protection locked="0"/>
    </xf>
    <xf numFmtId="0" fontId="28" fillId="0" borderId="16" xfId="0" applyFont="1" applyFill="1" applyBorder="1" applyAlignment="1" applyProtection="1">
      <alignment vertical="center"/>
      <protection locked="0"/>
    </xf>
    <xf numFmtId="3" fontId="28" fillId="0" borderId="16" xfId="0" applyNumberFormat="1" applyFont="1" applyFill="1" applyBorder="1" applyAlignment="1" applyProtection="1">
      <alignment vertical="center"/>
      <protection locked="0"/>
    </xf>
    <xf numFmtId="3" fontId="28" fillId="0" borderId="17" xfId="0" applyNumberFormat="1" applyFont="1" applyFill="1" applyBorder="1" applyAlignment="1" applyProtection="1">
      <alignment vertical="center"/>
      <protection locked="0"/>
    </xf>
    <xf numFmtId="0" fontId="27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 wrapText="1"/>
    </xf>
    <xf numFmtId="171" fontId="2" fillId="2" borderId="0" xfId="0" applyNumberFormat="1" applyFont="1" applyFill="1" applyAlignment="1" applyProtection="1">
      <alignment vertical="center"/>
      <protection locked="0"/>
    </xf>
    <xf numFmtId="0" fontId="28" fillId="0" borderId="6" xfId="0" applyFont="1" applyBorder="1" applyAlignment="1">
      <alignment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Fill="1" applyBorder="1" applyAlignment="1" applyProtection="1">
      <alignment horizontal="center" vertical="center"/>
      <protection locked="0"/>
    </xf>
    <xf numFmtId="49" fontId="2" fillId="3" borderId="13" xfId="0" applyNumberFormat="1" applyFont="1" applyFill="1" applyBorder="1" applyAlignment="1" applyProtection="1">
      <alignment horizontal="right" vertical="center"/>
      <protection locked="0"/>
    </xf>
    <xf numFmtId="49" fontId="5" fillId="0" borderId="13" xfId="0" applyNumberFormat="1" applyFont="1" applyFill="1" applyBorder="1" applyAlignment="1" applyProtection="1">
      <alignment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7" fillId="3" borderId="0" xfId="0" applyFont="1" applyFill="1" applyBorder="1" applyProtection="1">
      <protection locked="0"/>
    </xf>
    <xf numFmtId="49" fontId="25" fillId="3" borderId="0" xfId="0" applyNumberFormat="1" applyFont="1" applyFill="1" applyAlignment="1" applyProtection="1">
      <alignment horizontal="center"/>
    </xf>
    <xf numFmtId="0" fontId="41" fillId="3" borderId="0" xfId="0" applyNumberFormat="1" applyFont="1" applyFill="1" applyBorder="1" applyAlignment="1" applyProtection="1">
      <alignment horizontal="centerContinuous"/>
    </xf>
    <xf numFmtId="49" fontId="42" fillId="3" borderId="0" xfId="0" applyNumberFormat="1" applyFont="1" applyFill="1" applyBorder="1" applyAlignment="1" applyProtection="1">
      <alignment horizontal="centerContinuous"/>
    </xf>
    <xf numFmtId="0" fontId="25" fillId="2" borderId="0" xfId="0" applyFont="1" applyFill="1" applyProtection="1"/>
    <xf numFmtId="0" fontId="42" fillId="3" borderId="0" xfId="0" applyFont="1" applyFill="1" applyBorder="1" applyAlignment="1" applyProtection="1">
      <alignment horizontal="centerContinuous"/>
    </xf>
    <xf numFmtId="0" fontId="43" fillId="3" borderId="0" xfId="0" applyFont="1" applyFill="1" applyBorder="1" applyAlignment="1" applyProtection="1">
      <alignment horizontal="centerContinuous"/>
    </xf>
    <xf numFmtId="14" fontId="42" fillId="3" borderId="0" xfId="0" applyNumberFormat="1" applyFont="1" applyFill="1" applyBorder="1" applyAlignment="1" applyProtection="1">
      <alignment horizontal="centerContinuous"/>
    </xf>
    <xf numFmtId="49" fontId="40" fillId="3" borderId="0" xfId="0" applyNumberFormat="1" applyFont="1" applyFill="1" applyAlignment="1" applyProtection="1">
      <alignment horizontal="right"/>
    </xf>
    <xf numFmtId="0" fontId="44" fillId="3" borderId="0" xfId="0" applyNumberFormat="1" applyFont="1" applyFill="1" applyBorder="1" applyAlignment="1" applyProtection="1">
      <alignment horizontal="centerContinuous"/>
    </xf>
    <xf numFmtId="49" fontId="44" fillId="3" borderId="0" xfId="0" applyNumberFormat="1" applyFont="1" applyFill="1" applyBorder="1" applyAlignment="1" applyProtection="1">
      <alignment horizontal="centerContinuous"/>
    </xf>
    <xf numFmtId="0" fontId="40" fillId="2" borderId="0" xfId="0" applyFont="1" applyFill="1" applyProtection="1"/>
    <xf numFmtId="0" fontId="44" fillId="3" borderId="0" xfId="0" applyFont="1" applyFill="1" applyBorder="1" applyAlignment="1" applyProtection="1">
      <alignment horizontal="centerContinuous"/>
    </xf>
    <xf numFmtId="49" fontId="25" fillId="3" borderId="0" xfId="0" applyNumberFormat="1" applyFont="1" applyFill="1" applyAlignment="1" applyProtection="1">
      <alignment horizontal="right"/>
    </xf>
    <xf numFmtId="0" fontId="42" fillId="3" borderId="0" xfId="0" applyNumberFormat="1" applyFont="1" applyFill="1" applyBorder="1" applyAlignment="1" applyProtection="1">
      <alignment horizontal="centerContinuous"/>
    </xf>
    <xf numFmtId="49" fontId="42" fillId="2" borderId="0" xfId="0" applyNumberFormat="1" applyFont="1" applyFill="1" applyBorder="1" applyAlignment="1" applyProtection="1">
      <alignment horizontal="center"/>
    </xf>
    <xf numFmtId="0" fontId="42" fillId="2" borderId="0" xfId="0" applyFont="1" applyFill="1" applyBorder="1" applyAlignment="1" applyProtection="1">
      <alignment horizontal="center"/>
    </xf>
    <xf numFmtId="3" fontId="5" fillId="0" borderId="9" xfId="0" applyNumberFormat="1" applyFont="1" applyFill="1" applyBorder="1" applyAlignment="1" applyProtection="1">
      <alignment vertical="center"/>
      <protection locked="0"/>
    </xf>
    <xf numFmtId="3" fontId="27" fillId="0" borderId="4" xfId="0" applyNumberFormat="1" applyFont="1" applyFill="1" applyBorder="1" applyAlignment="1" applyProtection="1">
      <alignment vertical="center"/>
      <protection locked="0"/>
    </xf>
    <xf numFmtId="167" fontId="22" fillId="0" borderId="4" xfId="27" applyNumberFormat="1" applyFont="1" applyFill="1" applyBorder="1" applyAlignment="1" applyProtection="1">
      <alignment wrapText="1"/>
      <protection locked="0"/>
    </xf>
    <xf numFmtId="167" fontId="33" fillId="0" borderId="4" xfId="27" applyNumberFormat="1" applyFont="1" applyFill="1" applyBorder="1" applyAlignment="1" applyProtection="1">
      <alignment wrapText="1"/>
      <protection locked="0"/>
    </xf>
    <xf numFmtId="167" fontId="34" fillId="0" borderId="4" xfId="0" applyNumberFormat="1" applyFont="1" applyFill="1" applyBorder="1" applyAlignment="1" applyProtection="1">
      <alignment vertical="center"/>
      <protection locked="0"/>
    </xf>
    <xf numFmtId="170" fontId="2" fillId="0" borderId="0" xfId="0" applyNumberFormat="1" applyFont="1" applyFill="1" applyProtection="1">
      <protection locked="0"/>
    </xf>
    <xf numFmtId="0" fontId="2" fillId="0" borderId="0" xfId="0" applyFont="1" applyFill="1" applyAlignment="1" applyProtection="1">
      <alignment horizontal="right" wrapText="1"/>
      <protection locked="0"/>
    </xf>
    <xf numFmtId="0" fontId="2" fillId="0" borderId="0" xfId="27" applyFont="1" applyFill="1" applyProtection="1">
      <protection locked="0"/>
    </xf>
    <xf numFmtId="0" fontId="2" fillId="0" borderId="0" xfId="27" applyFont="1" applyFill="1" applyAlignment="1" applyProtection="1">
      <alignment horizontal="left"/>
      <protection locked="0"/>
    </xf>
    <xf numFmtId="0" fontId="2" fillId="0" borderId="0" xfId="27" applyFont="1" applyFill="1" applyBorder="1" applyProtection="1">
      <protection locked="0"/>
    </xf>
    <xf numFmtId="169" fontId="2" fillId="0" borderId="0" xfId="9" applyNumberFormat="1" applyFont="1" applyFill="1" applyBorder="1" applyAlignment="1" applyProtection="1">
      <alignment horizontal="center"/>
      <protection locked="0"/>
    </xf>
    <xf numFmtId="169" fontId="2" fillId="0" borderId="0" xfId="9" applyNumberFormat="1" applyFont="1" applyFill="1" applyBorder="1" applyProtection="1">
      <protection locked="0"/>
    </xf>
    <xf numFmtId="164" fontId="2" fillId="0" borderId="0" xfId="27" applyNumberFormat="1" applyFont="1" applyFill="1" applyBorder="1" applyProtection="1">
      <protection locked="0"/>
    </xf>
    <xf numFmtId="49" fontId="30" fillId="0" borderId="4" xfId="0" applyNumberFormat="1" applyFont="1" applyFill="1" applyBorder="1" applyAlignment="1" applyProtection="1">
      <alignment vertical="center"/>
      <protection locked="0"/>
    </xf>
    <xf numFmtId="0" fontId="30" fillId="0" borderId="4" xfId="0" applyFont="1" applyFill="1" applyBorder="1" applyAlignment="1" applyProtection="1">
      <alignment vertical="center" wrapText="1"/>
      <protection locked="0"/>
    </xf>
    <xf numFmtId="49" fontId="5" fillId="0" borderId="14" xfId="0" applyNumberFormat="1" applyFont="1" applyFill="1" applyBorder="1" applyAlignment="1" applyProtection="1">
      <alignment vertical="center"/>
      <protection locked="0"/>
    </xf>
    <xf numFmtId="49" fontId="5" fillId="0" borderId="16" xfId="0" applyNumberFormat="1" applyFont="1" applyFill="1" applyBorder="1" applyAlignment="1" applyProtection="1">
      <alignment vertical="center"/>
      <protection locked="0"/>
    </xf>
    <xf numFmtId="3" fontId="5" fillId="0" borderId="16" xfId="0" applyNumberFormat="1" applyFont="1" applyFill="1" applyBorder="1" applyAlignment="1" applyProtection="1">
      <alignment vertical="center"/>
      <protection locked="0"/>
    </xf>
    <xf numFmtId="3" fontId="5" fillId="0" borderId="17" xfId="0" applyNumberFormat="1" applyFont="1" applyFill="1" applyBorder="1" applyAlignment="1" applyProtection="1">
      <alignment vertical="center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8" fillId="0" borderId="18" xfId="0" applyFont="1" applyFill="1" applyBorder="1" applyAlignment="1" applyProtection="1">
      <alignment vertical="center"/>
      <protection locked="0"/>
    </xf>
    <xf numFmtId="0" fontId="28" fillId="0" borderId="0" xfId="0" applyFont="1" applyFill="1" applyBorder="1" applyAlignment="1" applyProtection="1">
      <alignment vertical="center"/>
      <protection locked="0"/>
    </xf>
    <xf numFmtId="3" fontId="28" fillId="0" borderId="0" xfId="0" applyNumberFormat="1" applyFont="1" applyFill="1" applyBorder="1" applyAlignment="1" applyProtection="1">
      <alignment vertical="center"/>
      <protection locked="0"/>
    </xf>
    <xf numFmtId="3" fontId="28" fillId="0" borderId="12" xfId="0" applyNumberFormat="1" applyFont="1" applyFill="1" applyBorder="1" applyAlignment="1" applyProtection="1">
      <alignment vertical="center"/>
      <protection locked="0"/>
    </xf>
    <xf numFmtId="0" fontId="28" fillId="0" borderId="11" xfId="0" applyFont="1" applyBorder="1"/>
    <xf numFmtId="3" fontId="28" fillId="0" borderId="11" xfId="0" applyNumberFormat="1" applyFont="1" applyFill="1" applyBorder="1" applyAlignment="1" applyProtection="1">
      <alignment horizontal="right"/>
      <protection locked="0"/>
    </xf>
    <xf numFmtId="0" fontId="27" fillId="0" borderId="15" xfId="0" applyFont="1" applyFill="1" applyBorder="1" applyAlignment="1" applyProtection="1">
      <protection locked="0"/>
    </xf>
    <xf numFmtId="3" fontId="30" fillId="0" borderId="9" xfId="0" applyNumberFormat="1" applyFont="1" applyFill="1" applyBorder="1" applyProtection="1">
      <protection locked="0"/>
    </xf>
    <xf numFmtId="0" fontId="27" fillId="0" borderId="11" xfId="0" applyFont="1" applyFill="1" applyBorder="1" applyAlignment="1" applyProtection="1">
      <alignment horizontal="center"/>
      <protection locked="0"/>
    </xf>
    <xf numFmtId="0" fontId="27" fillId="0" borderId="11" xfId="0" applyFont="1" applyBorder="1"/>
    <xf numFmtId="3" fontId="30" fillId="0" borderId="11" xfId="0" applyNumberFormat="1" applyFont="1" applyFill="1" applyBorder="1" applyProtection="1">
      <protection locked="0"/>
    </xf>
    <xf numFmtId="0" fontId="27" fillId="0" borderId="9" xfId="0" applyFont="1" applyFill="1" applyBorder="1" applyAlignment="1" applyProtection="1">
      <protection locked="0"/>
    </xf>
    <xf numFmtId="0" fontId="27" fillId="0" borderId="9" xfId="0" applyFont="1" applyBorder="1"/>
    <xf numFmtId="0" fontId="28" fillId="0" borderId="16" xfId="0" applyFont="1" applyBorder="1"/>
    <xf numFmtId="3" fontId="28" fillId="0" borderId="16" xfId="0" applyNumberFormat="1" applyFont="1" applyFill="1" applyBorder="1" applyProtection="1">
      <protection locked="0"/>
    </xf>
    <xf numFmtId="3" fontId="28" fillId="0" borderId="17" xfId="0" applyNumberFormat="1" applyFont="1" applyFill="1" applyBorder="1" applyProtection="1">
      <protection locked="0"/>
    </xf>
    <xf numFmtId="0" fontId="27" fillId="0" borderId="5" xfId="0" applyFont="1" applyFill="1" applyBorder="1" applyAlignment="1" applyProtection="1">
      <protection locked="0"/>
    </xf>
    <xf numFmtId="3" fontId="28" fillId="0" borderId="5" xfId="0" applyNumberFormat="1" applyFont="1" applyFill="1" applyBorder="1" applyProtection="1">
      <protection locked="0"/>
    </xf>
    <xf numFmtId="3" fontId="28" fillId="0" borderId="7" xfId="0" applyNumberFormat="1" applyFont="1" applyFill="1" applyBorder="1" applyProtection="1">
      <protection locked="0"/>
    </xf>
    <xf numFmtId="0" fontId="28" fillId="0" borderId="3" xfId="0" applyFont="1" applyBorder="1"/>
    <xf numFmtId="3" fontId="28" fillId="0" borderId="3" xfId="0" applyNumberFormat="1" applyFont="1" applyFill="1" applyBorder="1" applyProtection="1">
      <protection locked="0"/>
    </xf>
    <xf numFmtId="3" fontId="28" fillId="0" borderId="6" xfId="0" applyNumberFormat="1" applyFont="1" applyFill="1" applyBorder="1" applyProtection="1">
      <protection locked="0"/>
    </xf>
    <xf numFmtId="49" fontId="5" fillId="0" borderId="9" xfId="0" applyNumberFormat="1" applyFont="1" applyFill="1" applyBorder="1" applyAlignment="1" applyProtection="1">
      <alignment horizontal="left" vertical="center"/>
      <protection locked="0"/>
    </xf>
    <xf numFmtId="49" fontId="27" fillId="0" borderId="4" xfId="0" applyNumberFormat="1" applyFont="1" applyFill="1" applyBorder="1" applyAlignment="1" applyProtection="1">
      <alignment horizontal="left" vertical="center"/>
      <protection locked="0"/>
    </xf>
    <xf numFmtId="49" fontId="5" fillId="0" borderId="11" xfId="0" applyNumberFormat="1" applyFont="1" applyFill="1" applyBorder="1" applyAlignment="1" applyProtection="1">
      <alignment vertical="center"/>
      <protection locked="0"/>
    </xf>
    <xf numFmtId="49" fontId="7" fillId="0" borderId="4" xfId="0" applyNumberFormat="1" applyFont="1" applyFill="1" applyBorder="1" applyAlignment="1" applyProtection="1">
      <alignment horizontal="right" vertical="center"/>
      <protection locked="0"/>
    </xf>
    <xf numFmtId="49" fontId="5" fillId="0" borderId="4" xfId="0" applyNumberFormat="1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right" vertical="center"/>
      <protection locked="0"/>
    </xf>
    <xf numFmtId="49" fontId="30" fillId="0" borderId="8" xfId="0" applyNumberFormat="1" applyFont="1" applyFill="1" applyBorder="1" applyAlignment="1" applyProtection="1">
      <alignment horizontal="left" vertical="center"/>
      <protection locked="0"/>
    </xf>
    <xf numFmtId="49" fontId="30" fillId="0" borderId="6" xfId="0" applyNumberFormat="1" applyFont="1" applyFill="1" applyBorder="1" applyAlignment="1" applyProtection="1">
      <alignment horizontal="left" vertical="center"/>
      <protection locked="0"/>
    </xf>
    <xf numFmtId="0" fontId="17" fillId="3" borderId="0" xfId="21" applyFont="1" applyFill="1" applyAlignment="1" applyProtection="1">
      <alignment horizontal="center"/>
      <protection hidden="1"/>
    </xf>
    <xf numFmtId="0" fontId="4" fillId="3" borderId="4" xfId="0" applyFont="1" applyFill="1" applyBorder="1" applyAlignment="1" applyProtection="1">
      <alignment horizontal="center" vertical="center" wrapText="1"/>
    </xf>
    <xf numFmtId="49" fontId="29" fillId="0" borderId="4" xfId="0" applyNumberFormat="1" applyFont="1" applyFill="1" applyBorder="1" applyAlignment="1" applyProtection="1">
      <alignment horizontal="right" vertical="center"/>
      <protection locked="0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wrapText="1"/>
    </xf>
    <xf numFmtId="0" fontId="5" fillId="3" borderId="11" xfId="0" applyFont="1" applyFill="1" applyBorder="1" applyAlignment="1" applyProtection="1">
      <alignment horizontal="center" wrapText="1"/>
    </xf>
    <xf numFmtId="0" fontId="28" fillId="3" borderId="18" xfId="0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Border="1" applyAlignment="1" applyProtection="1">
      <alignment horizontal="center" vertical="center"/>
      <protection locked="0"/>
    </xf>
    <xf numFmtId="0" fontId="28" fillId="3" borderId="15" xfId="0" applyFont="1" applyFill="1" applyBorder="1" applyAlignment="1" applyProtection="1">
      <alignment horizontal="center" vertical="center"/>
      <protection locked="0"/>
    </xf>
    <xf numFmtId="0" fontId="28" fillId="3" borderId="5" xfId="0" applyFont="1" applyFill="1" applyBorder="1" applyAlignment="1" applyProtection="1">
      <alignment horizontal="center" vertical="center"/>
      <protection locked="0"/>
    </xf>
    <xf numFmtId="0" fontId="24" fillId="3" borderId="0" xfId="21" applyFont="1" applyFill="1" applyAlignment="1" applyProtection="1">
      <alignment horizontal="center"/>
      <protection hidden="1"/>
    </xf>
    <xf numFmtId="0" fontId="27" fillId="3" borderId="4" xfId="0" applyFont="1" applyFill="1" applyBorder="1" applyProtection="1">
      <protection locked="0"/>
    </xf>
    <xf numFmtId="0" fontId="27" fillId="3" borderId="11" xfId="0" applyFont="1" applyFill="1" applyBorder="1" applyProtection="1">
      <protection locked="0"/>
    </xf>
    <xf numFmtId="0" fontId="26" fillId="3" borderId="14" xfId="0" applyFont="1" applyFill="1" applyBorder="1" applyAlignment="1" applyProtection="1">
      <alignment horizontal="center" vertical="center" wrapText="1"/>
      <protection hidden="1"/>
    </xf>
    <xf numFmtId="0" fontId="26" fillId="3" borderId="17" xfId="0" applyFont="1" applyFill="1" applyBorder="1" applyAlignment="1" applyProtection="1">
      <alignment horizontal="center" vertical="center" wrapText="1"/>
      <protection hidden="1"/>
    </xf>
    <xf numFmtId="0" fontId="26" fillId="3" borderId="15" xfId="0" applyFont="1" applyFill="1" applyBorder="1" applyAlignment="1" applyProtection="1">
      <alignment horizontal="center" vertical="center" wrapText="1"/>
      <protection hidden="1"/>
    </xf>
    <xf numFmtId="0" fontId="26" fillId="3" borderId="7" xfId="0" applyFont="1" applyFill="1" applyBorder="1" applyAlignment="1" applyProtection="1">
      <alignment horizontal="center" vertical="center" wrapText="1"/>
      <protection hidden="1"/>
    </xf>
    <xf numFmtId="0" fontId="36" fillId="3" borderId="4" xfId="0" applyFont="1" applyFill="1" applyBorder="1" applyAlignment="1" applyProtection="1">
      <alignment horizontal="center"/>
      <protection locked="0"/>
    </xf>
    <xf numFmtId="0" fontId="26" fillId="3" borderId="14" xfId="0" applyFont="1" applyFill="1" applyBorder="1" applyAlignment="1" applyProtection="1">
      <alignment horizontal="center" vertical="center" wrapText="1"/>
    </xf>
    <xf numFmtId="0" fontId="26" fillId="3" borderId="17" xfId="0" applyFont="1" applyFill="1" applyBorder="1" applyAlignment="1" applyProtection="1">
      <alignment horizontal="center" vertical="center" wrapText="1"/>
    </xf>
    <xf numFmtId="0" fontId="26" fillId="3" borderId="15" xfId="0" applyFont="1" applyFill="1" applyBorder="1" applyAlignment="1" applyProtection="1">
      <alignment horizontal="center" vertical="center" wrapText="1"/>
    </xf>
    <xf numFmtId="0" fontId="26" fillId="3" borderId="7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 applyProtection="1">
      <alignment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vertical="center" wrapText="1"/>
      <protection locked="0"/>
    </xf>
    <xf numFmtId="0" fontId="5" fillId="3" borderId="8" xfId="0" applyFont="1" applyFill="1" applyBorder="1" applyAlignment="1" applyProtection="1">
      <alignment vertical="center" wrapText="1"/>
      <protection locked="0"/>
    </xf>
    <xf numFmtId="0" fontId="5" fillId="3" borderId="6" xfId="0" applyFont="1" applyFill="1" applyBorder="1" applyAlignment="1" applyProtection="1">
      <alignment vertical="center" wrapText="1"/>
      <protection locked="0"/>
    </xf>
    <xf numFmtId="0" fontId="23" fillId="3" borderId="0" xfId="21" applyFont="1" applyFill="1" applyAlignment="1" applyProtection="1">
      <alignment horizontal="center"/>
      <protection hidden="1"/>
    </xf>
    <xf numFmtId="0" fontId="23" fillId="3" borderId="0" xfId="0" applyFont="1" applyFill="1" applyAlignment="1" applyProtection="1">
      <alignment horizontal="center"/>
      <protection hidden="1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5" fillId="3" borderId="8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9" fillId="3" borderId="4" xfId="27" applyFont="1" applyFill="1" applyBorder="1" applyAlignment="1" applyProtection="1">
      <alignment horizontal="center"/>
    </xf>
    <xf numFmtId="0" fontId="42" fillId="3" borderId="0" xfId="0" applyFont="1" applyFill="1" applyBorder="1" applyAlignment="1" applyProtection="1">
      <alignment horizontal="center"/>
    </xf>
    <xf numFmtId="169" fontId="2" fillId="3" borderId="11" xfId="9" applyNumberFormat="1" applyFont="1" applyFill="1" applyBorder="1" applyAlignment="1" applyProtection="1">
      <alignment horizontal="center" vertical="center" wrapText="1"/>
    </xf>
    <xf numFmtId="169" fontId="2" fillId="3" borderId="13" xfId="9" applyNumberFormat="1" applyFont="1" applyFill="1" applyBorder="1" applyAlignment="1" applyProtection="1">
      <alignment horizontal="center" vertical="center" wrapText="1"/>
    </xf>
    <xf numFmtId="169" fontId="2" fillId="3" borderId="9" xfId="9" applyNumberFormat="1" applyFont="1" applyFill="1" applyBorder="1" applyAlignment="1" applyProtection="1">
      <alignment horizontal="center" vertical="center" wrapText="1"/>
    </xf>
    <xf numFmtId="169" fontId="2" fillId="3" borderId="16" xfId="9" applyNumberFormat="1" applyFont="1" applyFill="1" applyBorder="1" applyAlignment="1" applyProtection="1">
      <alignment horizontal="center" vertical="center" wrapText="1"/>
    </xf>
    <xf numFmtId="169" fontId="2" fillId="3" borderId="0" xfId="9" applyNumberFormat="1" applyFont="1" applyFill="1" applyBorder="1" applyAlignment="1" applyProtection="1">
      <alignment horizontal="center" vertical="center" wrapText="1"/>
    </xf>
    <xf numFmtId="169" fontId="2" fillId="3" borderId="7" xfId="9" applyNumberFormat="1" applyFont="1" applyFill="1" applyBorder="1" applyAlignment="1" applyProtection="1">
      <alignment horizontal="center" vertical="center" wrapText="1"/>
    </xf>
    <xf numFmtId="169" fontId="2" fillId="3" borderId="17" xfId="9" applyNumberFormat="1" applyFont="1" applyFill="1" applyBorder="1" applyAlignment="1" applyProtection="1">
      <alignment horizontal="center" vertical="center" wrapText="1"/>
    </xf>
    <xf numFmtId="169" fontId="2" fillId="3" borderId="5" xfId="9" applyNumberFormat="1" applyFont="1" applyFill="1" applyBorder="1" applyAlignment="1" applyProtection="1">
      <alignment horizontal="center" vertical="center" wrapText="1"/>
    </xf>
    <xf numFmtId="169" fontId="2" fillId="3" borderId="14" xfId="9" applyNumberFormat="1" applyFont="1" applyFill="1" applyBorder="1" applyAlignment="1" applyProtection="1">
      <alignment horizontal="center" vertical="center"/>
    </xf>
    <xf numFmtId="169" fontId="2" fillId="3" borderId="16" xfId="9" applyNumberFormat="1" applyFont="1" applyFill="1" applyBorder="1" applyAlignment="1" applyProtection="1">
      <alignment horizontal="center" vertical="center"/>
    </xf>
    <xf numFmtId="169" fontId="2" fillId="3" borderId="17" xfId="9" applyNumberFormat="1" applyFont="1" applyFill="1" applyBorder="1" applyAlignment="1" applyProtection="1">
      <alignment horizontal="center" vertical="center"/>
    </xf>
    <xf numFmtId="169" fontId="2" fillId="3" borderId="15" xfId="9" applyNumberFormat="1" applyFont="1" applyFill="1" applyBorder="1" applyAlignment="1" applyProtection="1">
      <alignment horizontal="center" vertical="center"/>
    </xf>
    <xf numFmtId="169" fontId="2" fillId="3" borderId="5" xfId="9" applyNumberFormat="1" applyFont="1" applyFill="1" applyBorder="1" applyAlignment="1" applyProtection="1">
      <alignment horizontal="center" vertical="center"/>
    </xf>
    <xf numFmtId="169" fontId="2" fillId="3" borderId="7" xfId="9" applyNumberFormat="1" applyFont="1" applyFill="1" applyBorder="1" applyAlignment="1" applyProtection="1">
      <alignment horizontal="center" vertical="center"/>
    </xf>
    <xf numFmtId="0" fontId="17" fillId="3" borderId="0" xfId="21" applyFont="1" applyFill="1" applyBorder="1" applyAlignment="1" applyProtection="1">
      <alignment horizontal="center"/>
      <protection hidden="1"/>
    </xf>
    <xf numFmtId="169" fontId="2" fillId="3" borderId="6" xfId="9" applyNumberFormat="1" applyFont="1" applyFill="1" applyBorder="1" applyAlignment="1" applyProtection="1">
      <alignment horizontal="center" vertical="center" wrapText="1"/>
    </xf>
    <xf numFmtId="169" fontId="2" fillId="3" borderId="4" xfId="9" applyNumberFormat="1" applyFont="1" applyFill="1" applyBorder="1" applyAlignment="1" applyProtection="1">
      <alignment horizontal="center" vertical="center" wrapText="1"/>
    </xf>
    <xf numFmtId="164" fontId="2" fillId="3" borderId="4" xfId="9" applyNumberFormat="1" applyFont="1" applyFill="1" applyBorder="1" applyAlignment="1" applyProtection="1">
      <alignment horizontal="center" vertical="center" wrapText="1"/>
    </xf>
    <xf numFmtId="0" fontId="2" fillId="3" borderId="4" xfId="27" applyFont="1" applyFill="1" applyBorder="1" applyAlignment="1" applyProtection="1">
      <alignment horizontal="center" vertical="center" wrapText="1"/>
    </xf>
    <xf numFmtId="49" fontId="2" fillId="3" borderId="4" xfId="27" applyNumberFormat="1" applyFont="1" applyFill="1" applyBorder="1" applyAlignment="1" applyProtection="1">
      <alignment horizontal="center" vertical="center" wrapText="1"/>
    </xf>
  </cellXfs>
  <cellStyles count="39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" xfId="9" builtinId="3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Header1" xfId="19"/>
    <cellStyle name="Header2" xfId="20"/>
    <cellStyle name="Hyperlink" xfId="21" builtinId="8"/>
    <cellStyle name="Link Currency (0)" xfId="22"/>
    <cellStyle name="Link Currency (2)" xfId="23"/>
    <cellStyle name="Link Units (0)" xfId="24"/>
    <cellStyle name="Link Units (1)" xfId="25"/>
    <cellStyle name="Link Units (2)" xfId="26"/>
    <cellStyle name="Normal" xfId="0" builtinId="0"/>
    <cellStyle name="Normal_sobkapt" xfId="27"/>
    <cellStyle name="Percent [0]" xfId="28"/>
    <cellStyle name="Percent [00]" xfId="29"/>
    <cellStyle name="PrePop Currency (0)" xfId="30"/>
    <cellStyle name="PrePop Currency (2)" xfId="31"/>
    <cellStyle name="PrePop Units (0)" xfId="32"/>
    <cellStyle name="PrePop Units (1)" xfId="33"/>
    <cellStyle name="PrePop Units (2)" xfId="34"/>
    <cellStyle name="Style 1" xfId="35"/>
    <cellStyle name="Text Indent A" xfId="36"/>
    <cellStyle name="Text Indent B" xfId="37"/>
    <cellStyle name="Text Indent C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4;&#1044;&#1057;%20&#1050;&#1086;&#1088;&#1077;&#1089;&#1087;&#1086;&#1085;&#1076;&#1077;&#1085;&#1094;&#1080;&#1080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ДС Кореспонденци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M978"/>
  <sheetViews>
    <sheetView tabSelected="1" view="pageBreakPreview" zoomScaleNormal="100" zoomScaleSheetLayoutView="100" workbookViewId="0">
      <pane ySplit="9" topLeftCell="A10" activePane="bottomLeft" state="frozen"/>
      <selection activeCell="A22" sqref="A22:B22"/>
      <selection pane="bottomLeft" activeCell="B4" sqref="B4"/>
    </sheetView>
  </sheetViews>
  <sheetFormatPr defaultRowHeight="12.75"/>
  <cols>
    <col min="1" max="1" width="3" style="11" customWidth="1"/>
    <col min="2" max="2" width="30.5703125" style="1" customWidth="1"/>
    <col min="3" max="4" width="9" style="1" customWidth="1"/>
    <col min="5" max="5" width="1.85546875" style="12" customWidth="1"/>
    <col min="6" max="6" width="2.85546875" style="1" bestFit="1" customWidth="1"/>
    <col min="7" max="7" width="29" style="3" customWidth="1"/>
    <col min="8" max="8" width="9.140625" style="1"/>
    <col min="9" max="9" width="8.7109375" style="1" customWidth="1"/>
    <col min="10" max="10" width="9.140625" style="1"/>
    <col min="11" max="11" width="8.140625" style="1" customWidth="1"/>
    <col min="12" max="16384" width="9.140625" style="1"/>
  </cols>
  <sheetData>
    <row r="1" spans="1:13" s="25" customFormat="1" ht="24" customHeight="1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K1" s="26"/>
      <c r="L1" s="27"/>
    </row>
    <row r="2" spans="1:13" s="290" customFormat="1" ht="21" customHeight="1">
      <c r="A2" s="287"/>
      <c r="B2" s="288" t="s">
        <v>165</v>
      </c>
      <c r="C2" s="289"/>
      <c r="D2" s="289"/>
      <c r="E2" s="289"/>
      <c r="F2" s="289"/>
      <c r="G2" s="289"/>
      <c r="H2" s="289"/>
      <c r="I2" s="289"/>
    </row>
    <row r="3" spans="1:13" s="290" customFormat="1" ht="15.75">
      <c r="A3" s="287"/>
      <c r="B3" s="291" t="s">
        <v>168</v>
      </c>
      <c r="C3" s="291"/>
      <c r="D3" s="291"/>
      <c r="E3" s="291"/>
      <c r="F3" s="291"/>
      <c r="G3" s="291"/>
      <c r="H3" s="291"/>
      <c r="I3" s="291"/>
    </row>
    <row r="4" spans="1:13" s="290" customFormat="1" ht="15.75">
      <c r="A4" s="287"/>
      <c r="B4" s="292" t="s">
        <v>179</v>
      </c>
      <c r="C4" s="293"/>
      <c r="D4" s="293"/>
      <c r="E4" s="293"/>
      <c r="F4" s="293"/>
      <c r="G4" s="293"/>
      <c r="H4" s="293"/>
      <c r="I4" s="293"/>
    </row>
    <row r="5" spans="1:13" s="13" customFormat="1" ht="14.25" customHeight="1">
      <c r="A5" s="14"/>
      <c r="B5" s="15"/>
      <c r="C5" s="15"/>
      <c r="D5" s="15"/>
      <c r="E5" s="15"/>
      <c r="F5" s="15"/>
      <c r="G5" s="15"/>
      <c r="H5" s="15"/>
      <c r="I5" s="15"/>
    </row>
    <row r="6" spans="1:13" s="13" customFormat="1">
      <c r="A6" s="358" t="s">
        <v>18</v>
      </c>
      <c r="B6" s="358"/>
      <c r="C6" s="359"/>
      <c r="D6" s="359"/>
      <c r="E6" s="16"/>
      <c r="F6" s="360" t="s">
        <v>19</v>
      </c>
      <c r="G6" s="360"/>
      <c r="H6" s="361"/>
      <c r="I6" s="361"/>
    </row>
    <row r="7" spans="1:13" s="18" customFormat="1">
      <c r="A7" s="350" t="s">
        <v>17</v>
      </c>
      <c r="B7" s="351"/>
      <c r="C7" s="61" t="s">
        <v>20</v>
      </c>
      <c r="D7" s="62" t="s">
        <v>1</v>
      </c>
      <c r="E7" s="17"/>
      <c r="F7" s="350" t="s">
        <v>17</v>
      </c>
      <c r="G7" s="351"/>
      <c r="H7" s="104" t="s">
        <v>20</v>
      </c>
      <c r="I7" s="62" t="s">
        <v>1</v>
      </c>
    </row>
    <row r="8" spans="1:13" s="18" customFormat="1" ht="25.5" customHeight="1">
      <c r="A8" s="350"/>
      <c r="B8" s="350"/>
      <c r="C8" s="63" t="s">
        <v>21</v>
      </c>
      <c r="D8" s="63" t="s">
        <v>22</v>
      </c>
      <c r="E8" s="17"/>
      <c r="F8" s="350"/>
      <c r="G8" s="350"/>
      <c r="H8" s="105" t="s">
        <v>21</v>
      </c>
      <c r="I8" s="105" t="s">
        <v>22</v>
      </c>
      <c r="K8" s="19"/>
      <c r="L8" s="19"/>
      <c r="M8" s="19"/>
    </row>
    <row r="9" spans="1:13" s="18" customFormat="1">
      <c r="A9" s="356" t="s">
        <v>9</v>
      </c>
      <c r="B9" s="356"/>
      <c r="C9" s="20">
        <v>1</v>
      </c>
      <c r="D9" s="20">
        <v>2</v>
      </c>
      <c r="E9" s="17"/>
      <c r="F9" s="356" t="s">
        <v>9</v>
      </c>
      <c r="G9" s="356"/>
      <c r="H9" s="20">
        <v>1</v>
      </c>
      <c r="I9" s="20">
        <v>2</v>
      </c>
      <c r="K9" s="19"/>
      <c r="L9" s="19"/>
      <c r="M9" s="19"/>
    </row>
    <row r="10" spans="1:13" ht="14.25" customHeight="1">
      <c r="A10" s="128" t="s">
        <v>23</v>
      </c>
      <c r="B10" s="134" t="s">
        <v>78</v>
      </c>
      <c r="C10" s="92"/>
      <c r="D10" s="92"/>
      <c r="E10" s="93"/>
      <c r="F10" s="94" t="s">
        <v>23</v>
      </c>
      <c r="G10" s="91" t="s">
        <v>24</v>
      </c>
      <c r="H10" s="101"/>
      <c r="I10" s="101"/>
      <c r="K10" s="4"/>
      <c r="L10" s="4"/>
      <c r="M10" s="4"/>
    </row>
    <row r="11" spans="1:13" ht="14.25" customHeight="1">
      <c r="A11" s="129" t="s">
        <v>37</v>
      </c>
      <c r="B11" s="134" t="s">
        <v>79</v>
      </c>
      <c r="C11" s="97"/>
      <c r="D11" s="97"/>
      <c r="E11" s="98"/>
      <c r="F11" s="95" t="s">
        <v>25</v>
      </c>
      <c r="G11" s="136" t="s">
        <v>27</v>
      </c>
      <c r="H11" s="149">
        <v>1235</v>
      </c>
      <c r="I11" s="149">
        <v>1235</v>
      </c>
    </row>
    <row r="12" spans="1:13" ht="13.5">
      <c r="A12" s="130" t="s">
        <v>25</v>
      </c>
      <c r="B12" s="131" t="s">
        <v>80</v>
      </c>
      <c r="C12" s="106"/>
      <c r="D12" s="106"/>
      <c r="E12" s="100"/>
      <c r="F12" s="95" t="s">
        <v>29</v>
      </c>
      <c r="G12" s="136" t="s">
        <v>119</v>
      </c>
      <c r="H12" s="149"/>
      <c r="I12" s="149"/>
      <c r="K12" s="4"/>
      <c r="L12" s="4"/>
      <c r="M12" s="4"/>
    </row>
    <row r="13" spans="1:13" s="250" customFormat="1" ht="38.25">
      <c r="A13" s="243" t="s">
        <v>74</v>
      </c>
      <c r="B13" s="240" t="s">
        <v>160</v>
      </c>
      <c r="C13" s="106">
        <v>1</v>
      </c>
      <c r="D13" s="106">
        <v>2</v>
      </c>
      <c r="E13" s="100"/>
      <c r="F13" s="95" t="s">
        <v>32</v>
      </c>
      <c r="G13" s="136" t="s">
        <v>87</v>
      </c>
      <c r="H13" s="307">
        <v>1565</v>
      </c>
      <c r="I13" s="149">
        <v>1565</v>
      </c>
      <c r="K13" s="276"/>
      <c r="L13" s="276"/>
      <c r="M13" s="276"/>
    </row>
    <row r="14" spans="1:13" s="250" customFormat="1" ht="13.5">
      <c r="A14" s="348" t="s">
        <v>28</v>
      </c>
      <c r="B14" s="348"/>
      <c r="C14" s="107">
        <f>SUM(C13:C13)</f>
        <v>1</v>
      </c>
      <c r="D14" s="107">
        <f>SUM(D13:D13)</f>
        <v>2</v>
      </c>
      <c r="E14" s="100"/>
      <c r="F14" s="109" t="s">
        <v>39</v>
      </c>
      <c r="G14" s="96" t="s">
        <v>30</v>
      </c>
      <c r="H14" s="149"/>
      <c r="I14" s="149"/>
      <c r="K14" s="276"/>
      <c r="L14" s="276"/>
      <c r="M14" s="276"/>
    </row>
    <row r="15" spans="1:13" s="250" customFormat="1" ht="27">
      <c r="A15" s="109" t="s">
        <v>29</v>
      </c>
      <c r="B15" s="96" t="s">
        <v>26</v>
      </c>
      <c r="C15" s="119"/>
      <c r="D15" s="119"/>
      <c r="E15" s="100"/>
      <c r="F15" s="357" t="s">
        <v>41</v>
      </c>
      <c r="G15" s="357"/>
      <c r="H15" s="138">
        <v>0</v>
      </c>
      <c r="I15" s="138">
        <v>0</v>
      </c>
    </row>
    <row r="16" spans="1:13" s="250" customFormat="1" ht="27">
      <c r="A16" s="244" t="s">
        <v>74</v>
      </c>
      <c r="B16" s="206" t="s">
        <v>81</v>
      </c>
      <c r="C16" s="106">
        <f>SUM(C17:C18)</f>
        <v>2336</v>
      </c>
      <c r="D16" s="106">
        <f>SUM(D17:D18)</f>
        <v>2350</v>
      </c>
      <c r="E16" s="100"/>
      <c r="F16" s="130" t="s">
        <v>42</v>
      </c>
      <c r="G16" s="277" t="s">
        <v>90</v>
      </c>
      <c r="H16" s="118"/>
      <c r="I16" s="118"/>
    </row>
    <row r="17" spans="1:9" s="250" customFormat="1" ht="13.5">
      <c r="A17" s="245"/>
      <c r="B17" s="150" t="s">
        <v>82</v>
      </c>
      <c r="C17" s="135"/>
      <c r="D17" s="135"/>
      <c r="E17" s="100"/>
      <c r="F17" s="116"/>
      <c r="G17" s="117" t="s">
        <v>91</v>
      </c>
      <c r="H17" s="118"/>
      <c r="I17" s="118"/>
    </row>
    <row r="18" spans="1:9" s="250" customFormat="1" ht="13.5">
      <c r="A18" s="245"/>
      <c r="B18" s="150" t="s">
        <v>83</v>
      </c>
      <c r="C18" s="135">
        <v>2336</v>
      </c>
      <c r="D18" s="135">
        <v>2350</v>
      </c>
      <c r="E18" s="100"/>
      <c r="F18" s="116"/>
      <c r="G18" s="117" t="s">
        <v>92</v>
      </c>
      <c r="H18" s="163">
        <v>-331</v>
      </c>
      <c r="I18" s="163">
        <v>-343</v>
      </c>
    </row>
    <row r="19" spans="1:9" s="250" customFormat="1" ht="25.5">
      <c r="A19" s="126" t="s">
        <v>75</v>
      </c>
      <c r="B19" s="240" t="s">
        <v>118</v>
      </c>
      <c r="C19" s="118">
        <v>169</v>
      </c>
      <c r="D19" s="118">
        <v>187</v>
      </c>
      <c r="E19" s="100"/>
      <c r="F19" s="348" t="s">
        <v>94</v>
      </c>
      <c r="G19" s="348"/>
      <c r="H19" s="164">
        <f>SUM(H17:H18)</f>
        <v>-331</v>
      </c>
      <c r="I19" s="164">
        <f>SUM(I17:I18)</f>
        <v>-343</v>
      </c>
    </row>
    <row r="20" spans="1:9" s="250" customFormat="1" ht="13.5">
      <c r="A20" s="126" t="s">
        <v>76</v>
      </c>
      <c r="B20" s="150" t="s">
        <v>84</v>
      </c>
      <c r="C20" s="118">
        <v>15</v>
      </c>
      <c r="D20" s="118">
        <v>10</v>
      </c>
      <c r="E20" s="113"/>
      <c r="F20" s="95" t="s">
        <v>93</v>
      </c>
      <c r="G20" s="137" t="s">
        <v>34</v>
      </c>
      <c r="H20" s="165">
        <v>26</v>
      </c>
      <c r="I20" s="165">
        <v>13</v>
      </c>
    </row>
    <row r="21" spans="1:9" s="250" customFormat="1" ht="38.25">
      <c r="A21" s="126" t="s">
        <v>77</v>
      </c>
      <c r="B21" s="240" t="s">
        <v>85</v>
      </c>
      <c r="C21" s="106"/>
      <c r="D21" s="106"/>
      <c r="E21" s="108"/>
      <c r="F21" s="349" t="s">
        <v>36</v>
      </c>
      <c r="G21" s="349"/>
      <c r="H21" s="122">
        <f>H11+H12+H13+H15+H19+H20</f>
        <v>2495</v>
      </c>
      <c r="I21" s="122">
        <f>I11+I12+I13+I15+I19+I20</f>
        <v>2470</v>
      </c>
    </row>
    <row r="22" spans="1:9" s="250" customFormat="1" ht="13.5">
      <c r="A22" s="348" t="s">
        <v>31</v>
      </c>
      <c r="B22" s="348"/>
      <c r="C22" s="107">
        <f>SUM(C19:C21)+C16</f>
        <v>2520</v>
      </c>
      <c r="D22" s="107">
        <f>SUM(D19:D21)+D16</f>
        <v>2547</v>
      </c>
      <c r="E22" s="108"/>
      <c r="F22" s="90" t="s">
        <v>37</v>
      </c>
      <c r="G22" s="242" t="s">
        <v>95</v>
      </c>
      <c r="H22" s="67"/>
      <c r="I22" s="67"/>
    </row>
    <row r="23" spans="1:9" s="250" customFormat="1" ht="13.5">
      <c r="A23" s="109" t="s">
        <v>32</v>
      </c>
      <c r="B23" s="110" t="s">
        <v>33</v>
      </c>
      <c r="C23" s="107"/>
      <c r="D23" s="107"/>
      <c r="E23" s="108"/>
      <c r="F23" s="144" t="s">
        <v>74</v>
      </c>
      <c r="G23" s="150" t="s">
        <v>97</v>
      </c>
      <c r="H23" s="143">
        <v>137</v>
      </c>
      <c r="I23" s="143">
        <v>137</v>
      </c>
    </row>
    <row r="24" spans="1:9" s="250" customFormat="1" ht="13.5">
      <c r="A24" s="352" t="s">
        <v>35</v>
      </c>
      <c r="B24" s="352"/>
      <c r="C24" s="160">
        <v>0</v>
      </c>
      <c r="D24" s="160">
        <v>0</v>
      </c>
      <c r="E24" s="100"/>
      <c r="F24" s="246"/>
      <c r="G24" s="150" t="s">
        <v>96</v>
      </c>
      <c r="H24" s="140">
        <v>137</v>
      </c>
      <c r="I24" s="140">
        <v>137</v>
      </c>
    </row>
    <row r="25" spans="1:9" s="250" customFormat="1" ht="13.5">
      <c r="A25" s="109" t="s">
        <v>39</v>
      </c>
      <c r="B25" s="110" t="s">
        <v>38</v>
      </c>
      <c r="C25" s="146"/>
      <c r="D25" s="146"/>
      <c r="E25" s="100"/>
      <c r="F25" s="353" t="s">
        <v>86</v>
      </c>
      <c r="G25" s="354"/>
      <c r="H25" s="161">
        <f>H23</f>
        <v>137</v>
      </c>
      <c r="I25" s="161">
        <f>I23</f>
        <v>137</v>
      </c>
    </row>
    <row r="26" spans="1:9" s="250" customFormat="1" ht="15" customHeight="1">
      <c r="A26" s="111" t="s">
        <v>86</v>
      </c>
      <c r="B26" s="111"/>
      <c r="C26" s="146">
        <f>+C14+C22+C24+C25</f>
        <v>2521</v>
      </c>
      <c r="D26" s="146">
        <f>+D14+D22+D24+D25</f>
        <v>2549</v>
      </c>
      <c r="E26" s="113"/>
      <c r="F26" s="133" t="s">
        <v>40</v>
      </c>
      <c r="G26" s="242" t="s">
        <v>98</v>
      </c>
      <c r="H26" s="141"/>
      <c r="I26" s="141"/>
    </row>
    <row r="27" spans="1:9" s="250" customFormat="1" ht="13.5">
      <c r="A27" s="103" t="s">
        <v>40</v>
      </c>
      <c r="B27" s="91" t="s">
        <v>109</v>
      </c>
      <c r="C27" s="106"/>
      <c r="D27" s="106"/>
      <c r="E27" s="113"/>
      <c r="F27" s="282" t="s">
        <v>74</v>
      </c>
      <c r="G27" s="279" t="s">
        <v>101</v>
      </c>
      <c r="H27" s="142">
        <f>SUM(H28:H28)</f>
        <v>7</v>
      </c>
      <c r="I27" s="142">
        <f>SUM(I28:I28)</f>
        <v>12</v>
      </c>
    </row>
    <row r="28" spans="1:9" s="250" customFormat="1" ht="13.5">
      <c r="A28" s="95" t="s">
        <v>25</v>
      </c>
      <c r="B28" s="96" t="s">
        <v>44</v>
      </c>
      <c r="C28" s="107"/>
      <c r="D28" s="107"/>
      <c r="E28" s="120"/>
      <c r="F28" s="283"/>
      <c r="G28" s="280" t="s">
        <v>99</v>
      </c>
      <c r="H28" s="118">
        <v>7</v>
      </c>
      <c r="I28" s="118">
        <v>12</v>
      </c>
    </row>
    <row r="29" spans="1:9" s="250" customFormat="1" ht="13.5">
      <c r="A29" s="348" t="s">
        <v>28</v>
      </c>
      <c r="B29" s="348"/>
      <c r="C29" s="112">
        <v>0</v>
      </c>
      <c r="D29" s="112">
        <v>0</v>
      </c>
      <c r="E29" s="108"/>
      <c r="F29" s="282" t="s">
        <v>75</v>
      </c>
      <c r="G29" s="279" t="s">
        <v>102</v>
      </c>
      <c r="H29" s="142">
        <f>SUM(H30:H30)</f>
        <v>85</v>
      </c>
      <c r="I29" s="142">
        <f>SUM(I30:I30)</f>
        <v>74</v>
      </c>
    </row>
    <row r="30" spans="1:9" s="250" customFormat="1" ht="13.5">
      <c r="A30" s="109" t="s">
        <v>29</v>
      </c>
      <c r="B30" s="110" t="s">
        <v>110</v>
      </c>
      <c r="C30" s="67"/>
      <c r="D30" s="67"/>
      <c r="E30" s="100"/>
      <c r="F30" s="283"/>
      <c r="G30" s="280" t="s">
        <v>99</v>
      </c>
      <c r="H30" s="118">
        <v>85</v>
      </c>
      <c r="I30" s="118">
        <v>74</v>
      </c>
    </row>
    <row r="31" spans="1:9" s="250" customFormat="1">
      <c r="A31" s="247" t="s">
        <v>74</v>
      </c>
      <c r="B31" s="40" t="s">
        <v>169</v>
      </c>
      <c r="C31" s="67">
        <v>106</v>
      </c>
      <c r="D31" s="67">
        <v>69</v>
      </c>
      <c r="E31" s="100"/>
      <c r="F31" s="284"/>
      <c r="G31" s="206" t="s">
        <v>103</v>
      </c>
      <c r="H31" s="142">
        <f>SUM(H32:H32)</f>
        <v>43</v>
      </c>
      <c r="I31" s="142">
        <f>SUM(I32:I32)</f>
        <v>36</v>
      </c>
    </row>
    <row r="32" spans="1:9" s="250" customFormat="1" ht="13.5">
      <c r="A32" s="348" t="s">
        <v>31</v>
      </c>
      <c r="B32" s="348"/>
      <c r="C32" s="107">
        <f>C31</f>
        <v>106</v>
      </c>
      <c r="D32" s="107">
        <f>D31</f>
        <v>69</v>
      </c>
      <c r="E32" s="100"/>
      <c r="F32" s="284"/>
      <c r="G32" s="281" t="s">
        <v>99</v>
      </c>
      <c r="H32" s="106">
        <v>43</v>
      </c>
      <c r="I32" s="106">
        <v>36</v>
      </c>
    </row>
    <row r="33" spans="1:9" s="250" customFormat="1" ht="13.5">
      <c r="A33" s="95" t="s">
        <v>32</v>
      </c>
      <c r="B33" s="96" t="s">
        <v>111</v>
      </c>
      <c r="C33" s="115"/>
      <c r="D33" s="115"/>
      <c r="E33" s="100"/>
      <c r="F33" s="285"/>
      <c r="G33" s="257" t="s">
        <v>104</v>
      </c>
      <c r="H33" s="142">
        <f>SUM(H34:H34)</f>
        <v>12</v>
      </c>
      <c r="I33" s="142">
        <f>SUM(I34:I34)</f>
        <v>13</v>
      </c>
    </row>
    <row r="34" spans="1:9" s="250" customFormat="1" ht="13.5">
      <c r="A34" s="348" t="s">
        <v>35</v>
      </c>
      <c r="B34" s="348"/>
      <c r="C34" s="162">
        <v>0</v>
      </c>
      <c r="D34" s="162">
        <v>0</v>
      </c>
      <c r="E34" s="100"/>
      <c r="F34" s="285"/>
      <c r="G34" s="281" t="s">
        <v>99</v>
      </c>
      <c r="H34" s="106">
        <v>12</v>
      </c>
      <c r="I34" s="106">
        <v>13</v>
      </c>
    </row>
    <row r="35" spans="1:9" s="250" customFormat="1" ht="13.5">
      <c r="A35" s="95" t="s">
        <v>39</v>
      </c>
      <c r="B35" s="96" t="s">
        <v>112</v>
      </c>
      <c r="C35" s="118"/>
      <c r="D35" s="118"/>
      <c r="E35" s="102"/>
      <c r="F35" s="285"/>
      <c r="G35" s="257" t="s">
        <v>105</v>
      </c>
      <c r="H35" s="142">
        <f>SUM(H36:H36)</f>
        <v>10</v>
      </c>
      <c r="I35" s="142">
        <f>SUM(I36:I36)</f>
        <v>7</v>
      </c>
    </row>
    <row r="36" spans="1:9" s="250" customFormat="1">
      <c r="A36" s="99"/>
      <c r="B36" s="40" t="s">
        <v>113</v>
      </c>
      <c r="C36" s="135">
        <v>4</v>
      </c>
      <c r="D36" s="135">
        <v>3</v>
      </c>
      <c r="E36" s="100"/>
      <c r="F36" s="285"/>
      <c r="G36" s="322" t="s">
        <v>99</v>
      </c>
      <c r="H36" s="106">
        <v>10</v>
      </c>
      <c r="I36" s="106">
        <v>7</v>
      </c>
    </row>
    <row r="37" spans="1:9" s="250" customFormat="1">
      <c r="A37" s="99"/>
      <c r="B37" s="40" t="s">
        <v>114</v>
      </c>
      <c r="C37" s="135">
        <v>110</v>
      </c>
      <c r="D37" s="135">
        <v>89</v>
      </c>
      <c r="E37" s="100"/>
      <c r="F37" s="349" t="s">
        <v>106</v>
      </c>
      <c r="G37" s="349"/>
      <c r="H37" s="146">
        <f>SUM(H38:H39)</f>
        <v>92</v>
      </c>
      <c r="I37" s="146">
        <f>SUM(I38:I39)</f>
        <v>86</v>
      </c>
    </row>
    <row r="38" spans="1:9" s="250" customFormat="1" ht="13.5">
      <c r="A38" s="348" t="s">
        <v>41</v>
      </c>
      <c r="B38" s="348"/>
      <c r="C38" s="107">
        <f>SUM(C36:C37)</f>
        <v>114</v>
      </c>
      <c r="D38" s="107">
        <f>SUM(D36:D37)</f>
        <v>92</v>
      </c>
      <c r="E38" s="100"/>
      <c r="F38" s="66"/>
      <c r="G38" s="148" t="s">
        <v>99</v>
      </c>
      <c r="H38" s="166">
        <f>H28+H30</f>
        <v>92</v>
      </c>
      <c r="I38" s="166">
        <f>I28+I30</f>
        <v>86</v>
      </c>
    </row>
    <row r="39" spans="1:9" s="250" customFormat="1" ht="14.25" customHeight="1">
      <c r="A39" s="347" t="s">
        <v>115</v>
      </c>
      <c r="B39" s="347"/>
      <c r="C39" s="114">
        <f>+C29+C32+C34+C38</f>
        <v>220</v>
      </c>
      <c r="D39" s="114">
        <f>+D29+D32+D34+D38</f>
        <v>161</v>
      </c>
      <c r="E39" s="108"/>
      <c r="F39" s="66"/>
      <c r="G39" s="148" t="s">
        <v>100</v>
      </c>
      <c r="H39" s="166">
        <v>0</v>
      </c>
      <c r="I39" s="166">
        <v>0</v>
      </c>
    </row>
    <row r="40" spans="1:9" s="250" customFormat="1" ht="25.5">
      <c r="A40" s="318"/>
      <c r="B40" s="319"/>
      <c r="C40" s="320"/>
      <c r="D40" s="321"/>
      <c r="E40" s="108"/>
      <c r="F40" s="147" t="s">
        <v>5</v>
      </c>
      <c r="G40" s="71" t="s">
        <v>107</v>
      </c>
      <c r="H40" s="146">
        <f>SUM(H41:H41)</f>
        <v>17</v>
      </c>
      <c r="I40" s="146">
        <f>SUM(I41:I41)</f>
        <v>17</v>
      </c>
    </row>
    <row r="41" spans="1:9" s="250" customFormat="1">
      <c r="A41" s="316" t="s">
        <v>5</v>
      </c>
      <c r="B41" s="317" t="s">
        <v>43</v>
      </c>
      <c r="C41" s="106"/>
      <c r="D41" s="106"/>
      <c r="E41" s="108"/>
      <c r="F41" s="252"/>
      <c r="G41" s="132" t="s">
        <v>108</v>
      </c>
      <c r="H41" s="189">
        <v>17</v>
      </c>
      <c r="I41" s="189">
        <v>17</v>
      </c>
    </row>
    <row r="42" spans="1:9" s="250" customFormat="1">
      <c r="A42" s="345" t="s">
        <v>116</v>
      </c>
      <c r="B42" s="345"/>
      <c r="C42" s="303">
        <f>C10+C26+C39+C41</f>
        <v>2741</v>
      </c>
      <c r="D42" s="303">
        <f>D10+D26+D39+D41</f>
        <v>2710</v>
      </c>
      <c r="E42" s="108"/>
      <c r="F42" s="346" t="s">
        <v>117</v>
      </c>
      <c r="G42" s="346"/>
      <c r="H42" s="304">
        <f>H21+H25+H37+H40</f>
        <v>2741</v>
      </c>
      <c r="I42" s="304">
        <f>I21+I25+I37+I40</f>
        <v>2710</v>
      </c>
    </row>
    <row r="43" spans="1:9" s="250" customFormat="1" ht="14.25" customHeight="1">
      <c r="A43" s="167"/>
      <c r="B43" s="167"/>
      <c r="C43" s="168"/>
      <c r="D43" s="168"/>
      <c r="E43" s="108"/>
      <c r="F43" s="167"/>
      <c r="G43" s="167"/>
      <c r="H43" s="168"/>
      <c r="I43" s="168"/>
    </row>
    <row r="44" spans="1:9" s="250" customFormat="1" ht="30" customHeight="1">
      <c r="A44" s="2"/>
      <c r="B44" s="7"/>
      <c r="C44" s="8"/>
      <c r="D44" s="8"/>
      <c r="E44" s="108"/>
      <c r="F44" s="8"/>
      <c r="G44" s="7"/>
      <c r="H44" s="8"/>
      <c r="I44" s="8"/>
    </row>
    <row r="45" spans="1:9" s="250" customFormat="1" ht="12.75" customHeight="1">
      <c r="A45" s="123" t="s">
        <v>181</v>
      </c>
      <c r="B45" s="124"/>
      <c r="C45" s="8" t="s">
        <v>8</v>
      </c>
      <c r="D45" s="9"/>
      <c r="E45" s="108"/>
      <c r="F45" s="8"/>
      <c r="G45" s="10"/>
      <c r="H45" s="10" t="s">
        <v>159</v>
      </c>
      <c r="I45" s="9"/>
    </row>
    <row r="46" spans="1:9" s="250" customFormat="1">
      <c r="A46" s="2"/>
      <c r="B46" s="7"/>
      <c r="C46" s="8"/>
      <c r="D46" s="8" t="s">
        <v>166</v>
      </c>
      <c r="E46" s="108"/>
      <c r="F46" s="22"/>
      <c r="G46" s="23"/>
      <c r="H46" s="8" t="s">
        <v>167</v>
      </c>
      <c r="I46" s="8"/>
    </row>
    <row r="47" spans="1:9" s="250" customFormat="1" ht="13.5">
      <c r="A47" s="123"/>
      <c r="B47" s="64"/>
      <c r="C47" s="64"/>
      <c r="D47" s="64"/>
      <c r="E47" s="113"/>
      <c r="F47" s="64"/>
      <c r="G47" s="124"/>
      <c r="H47" s="64"/>
      <c r="I47" s="64"/>
    </row>
    <row r="48" spans="1:9" s="250" customFormat="1" ht="13.5">
      <c r="A48" s="123"/>
      <c r="B48" s="124"/>
      <c r="C48" s="64"/>
      <c r="D48" s="308"/>
      <c r="E48" s="98"/>
      <c r="F48" s="64"/>
      <c r="G48" s="309"/>
      <c r="H48" s="64"/>
      <c r="I48" s="308"/>
    </row>
    <row r="49" spans="1:9" s="250" customFormat="1" ht="14.25" customHeight="1">
      <c r="A49" s="123"/>
      <c r="B49" s="124"/>
      <c r="C49" s="64"/>
      <c r="D49" s="64"/>
      <c r="E49" s="108"/>
      <c r="F49" s="64"/>
      <c r="G49" s="124"/>
      <c r="H49" s="64"/>
      <c r="I49" s="64"/>
    </row>
    <row r="50" spans="1:9" s="250" customFormat="1">
      <c r="A50" s="11"/>
      <c r="B50" s="3"/>
      <c r="C50" s="1"/>
      <c r="D50" s="1"/>
      <c r="E50" s="1"/>
      <c r="F50" s="1"/>
      <c r="G50" s="3"/>
      <c r="H50" s="1"/>
      <c r="I50" s="1"/>
    </row>
    <row r="51" spans="1:9" s="250" customFormat="1">
      <c r="A51" s="11"/>
      <c r="B51" s="3"/>
      <c r="C51" s="1"/>
      <c r="D51" s="1"/>
      <c r="E51" s="1"/>
      <c r="F51" s="1"/>
      <c r="G51" s="3"/>
      <c r="H51" s="1"/>
      <c r="I51" s="1"/>
    </row>
    <row r="52" spans="1:9" s="250" customFormat="1">
      <c r="A52" s="11"/>
      <c r="B52" s="3"/>
      <c r="C52" s="1"/>
      <c r="D52" s="1"/>
      <c r="E52" s="1"/>
      <c r="F52" s="1"/>
      <c r="G52" s="3"/>
      <c r="H52" s="1"/>
      <c r="I52" s="1"/>
    </row>
    <row r="53" spans="1:9" s="250" customFormat="1">
      <c r="A53" s="11"/>
      <c r="B53" s="3"/>
      <c r="C53" s="1"/>
      <c r="D53" s="1"/>
      <c r="E53" s="1"/>
      <c r="F53" s="1"/>
      <c r="G53" s="3"/>
      <c r="H53" s="1"/>
      <c r="I53" s="1"/>
    </row>
    <row r="54" spans="1:9" s="250" customFormat="1">
      <c r="A54" s="11"/>
      <c r="B54" s="3"/>
      <c r="C54" s="1"/>
      <c r="D54" s="1"/>
      <c r="E54" s="1"/>
      <c r="F54" s="1"/>
      <c r="G54" s="3"/>
      <c r="H54" s="1"/>
      <c r="I54" s="1"/>
    </row>
    <row r="55" spans="1:9" s="250" customFormat="1">
      <c r="A55" s="11"/>
      <c r="B55" s="3"/>
      <c r="C55" s="1"/>
      <c r="D55" s="1"/>
      <c r="E55" s="1"/>
      <c r="F55" s="1"/>
      <c r="G55" s="3"/>
      <c r="H55" s="1"/>
      <c r="I55" s="1"/>
    </row>
    <row r="56" spans="1:9" s="250" customFormat="1">
      <c r="A56" s="11"/>
      <c r="B56" s="3"/>
      <c r="C56" s="1"/>
      <c r="D56" s="1"/>
      <c r="E56" s="1"/>
      <c r="F56" s="1"/>
      <c r="G56" s="3"/>
      <c r="H56" s="1"/>
      <c r="I56" s="1"/>
    </row>
    <row r="57" spans="1:9" s="250" customFormat="1">
      <c r="A57" s="11"/>
      <c r="B57" s="3"/>
      <c r="C57" s="1"/>
      <c r="D57" s="1"/>
      <c r="E57" s="1"/>
      <c r="F57" s="1"/>
      <c r="G57" s="3"/>
      <c r="H57" s="1"/>
      <c r="I57" s="1"/>
    </row>
    <row r="58" spans="1:9" s="250" customFormat="1">
      <c r="A58" s="11"/>
      <c r="B58" s="3"/>
      <c r="C58" s="1"/>
      <c r="D58" s="1"/>
      <c r="E58" s="1"/>
      <c r="F58" s="1"/>
      <c r="G58" s="3"/>
      <c r="H58" s="1"/>
      <c r="I58" s="1"/>
    </row>
    <row r="59" spans="1:9" s="250" customFormat="1">
      <c r="A59" s="11"/>
      <c r="B59" s="3"/>
      <c r="C59" s="1"/>
      <c r="D59" s="1"/>
      <c r="E59" s="1"/>
      <c r="F59" s="1"/>
      <c r="G59" s="3"/>
      <c r="H59" s="1"/>
      <c r="I59" s="1"/>
    </row>
    <row r="60" spans="1:9" s="250" customFormat="1">
      <c r="A60" s="11"/>
      <c r="B60" s="3"/>
      <c r="C60" s="1"/>
      <c r="D60" s="1"/>
      <c r="E60" s="1"/>
      <c r="F60" s="1"/>
      <c r="G60" s="3"/>
      <c r="H60" s="1"/>
      <c r="I60" s="1"/>
    </row>
    <row r="61" spans="1:9" s="250" customFormat="1">
      <c r="A61" s="11"/>
      <c r="B61" s="3"/>
      <c r="C61" s="1"/>
      <c r="D61" s="1"/>
      <c r="E61" s="1"/>
      <c r="F61" s="1"/>
      <c r="G61" s="3"/>
      <c r="H61" s="1"/>
      <c r="I61" s="1"/>
    </row>
    <row r="62" spans="1:9" s="250" customFormat="1">
      <c r="A62" s="11"/>
      <c r="B62" s="3"/>
      <c r="C62" s="1"/>
      <c r="D62" s="1"/>
      <c r="E62" s="1"/>
      <c r="F62" s="1"/>
      <c r="G62" s="3"/>
      <c r="H62" s="1"/>
      <c r="I62" s="1"/>
    </row>
    <row r="63" spans="1:9" s="250" customFormat="1">
      <c r="A63" s="11"/>
      <c r="B63" s="3"/>
      <c r="C63" s="1"/>
      <c r="D63" s="1"/>
      <c r="E63" s="1"/>
      <c r="F63" s="1"/>
      <c r="G63" s="3"/>
      <c r="H63" s="1"/>
      <c r="I63" s="1"/>
    </row>
    <row r="64" spans="1:9" s="250" customFormat="1">
      <c r="A64" s="11"/>
      <c r="B64" s="3"/>
      <c r="C64" s="1"/>
      <c r="D64" s="1"/>
      <c r="E64" s="1"/>
      <c r="F64" s="1"/>
      <c r="G64" s="3"/>
      <c r="H64" s="1"/>
      <c r="I64" s="1"/>
    </row>
    <row r="65" spans="1:11" s="250" customFormat="1">
      <c r="A65" s="11"/>
      <c r="B65" s="3"/>
      <c r="C65" s="1"/>
      <c r="D65" s="1"/>
      <c r="E65" s="1"/>
      <c r="F65" s="1"/>
      <c r="G65" s="3"/>
      <c r="H65" s="1"/>
      <c r="I65" s="1"/>
    </row>
    <row r="66" spans="1:11" s="250" customFormat="1">
      <c r="A66" s="11"/>
      <c r="B66" s="3"/>
      <c r="C66" s="1"/>
      <c r="D66" s="1"/>
      <c r="E66" s="1"/>
      <c r="F66" s="1"/>
      <c r="G66" s="3"/>
      <c r="H66" s="1"/>
      <c r="I66" s="1"/>
    </row>
    <row r="67" spans="1:11" s="250" customFormat="1">
      <c r="A67" s="11"/>
      <c r="B67" s="3"/>
      <c r="C67" s="1"/>
      <c r="D67" s="1"/>
      <c r="E67" s="1"/>
      <c r="F67" s="1"/>
      <c r="G67" s="3"/>
      <c r="H67" s="1"/>
      <c r="I67" s="1"/>
    </row>
    <row r="68" spans="1:11" s="250" customFormat="1">
      <c r="A68" s="11"/>
      <c r="B68" s="3"/>
      <c r="C68" s="1"/>
      <c r="D68" s="1"/>
      <c r="E68" s="1"/>
      <c r="F68" s="1"/>
      <c r="G68" s="3"/>
      <c r="H68" s="1"/>
      <c r="I68" s="1"/>
    </row>
    <row r="69" spans="1:11" s="250" customFormat="1">
      <c r="A69" s="11"/>
      <c r="B69" s="3"/>
      <c r="C69" s="1"/>
      <c r="D69" s="1"/>
      <c r="E69" s="1"/>
      <c r="F69" s="1"/>
      <c r="G69" s="3"/>
      <c r="H69" s="1"/>
      <c r="I69" s="1"/>
    </row>
    <row r="70" spans="1:11" s="250" customFormat="1">
      <c r="A70" s="11"/>
      <c r="B70" s="3"/>
      <c r="C70" s="1"/>
      <c r="D70" s="1"/>
      <c r="E70" s="1"/>
      <c r="F70" s="1"/>
      <c r="G70" s="3"/>
      <c r="H70" s="1"/>
      <c r="I70" s="1"/>
    </row>
    <row r="71" spans="1:11" s="250" customFormat="1">
      <c r="A71" s="11"/>
      <c r="B71" s="3"/>
      <c r="C71" s="1"/>
      <c r="D71" s="1"/>
      <c r="E71" s="1"/>
      <c r="F71" s="1"/>
      <c r="G71" s="3"/>
      <c r="H71" s="1"/>
      <c r="I71" s="1"/>
    </row>
    <row r="72" spans="1:11" s="250" customFormat="1">
      <c r="A72" s="11"/>
      <c r="B72" s="3"/>
      <c r="C72" s="1"/>
      <c r="D72" s="1"/>
      <c r="E72" s="1"/>
      <c r="F72" s="1"/>
      <c r="G72" s="3"/>
      <c r="H72" s="1"/>
      <c r="I72" s="1"/>
      <c r="K72" s="278"/>
    </row>
    <row r="73" spans="1:11">
      <c r="B73" s="3"/>
      <c r="E73" s="1"/>
      <c r="K73" s="6"/>
    </row>
    <row r="74" spans="1:11">
      <c r="B74" s="3"/>
      <c r="E74" s="1"/>
      <c r="K74" s="37"/>
    </row>
    <row r="75" spans="1:11">
      <c r="B75" s="3"/>
      <c r="E75" s="1"/>
    </row>
    <row r="76" spans="1:11">
      <c r="B76" s="3"/>
      <c r="E76" s="1"/>
      <c r="K76" s="37"/>
    </row>
    <row r="77" spans="1:11">
      <c r="B77" s="3"/>
      <c r="E77" s="1"/>
    </row>
    <row r="78" spans="1:11">
      <c r="B78" s="3"/>
      <c r="E78" s="1"/>
    </row>
    <row r="79" spans="1:11">
      <c r="B79" s="3"/>
      <c r="E79" s="1"/>
    </row>
    <row r="80" spans="1:11">
      <c r="B80" s="3"/>
      <c r="E80" s="1"/>
    </row>
    <row r="81" spans="2:5">
      <c r="B81" s="3"/>
      <c r="E81" s="1"/>
    </row>
    <row r="82" spans="2:5">
      <c r="B82" s="3"/>
      <c r="E82" s="1"/>
    </row>
    <row r="83" spans="2:5">
      <c r="B83" s="3"/>
      <c r="E83" s="1"/>
    </row>
    <row r="84" spans="2:5">
      <c r="B84" s="3"/>
      <c r="E84" s="1"/>
    </row>
    <row r="85" spans="2:5">
      <c r="B85" s="3"/>
      <c r="E85" s="1"/>
    </row>
    <row r="86" spans="2:5">
      <c r="B86" s="3"/>
      <c r="E86" s="1"/>
    </row>
    <row r="87" spans="2:5">
      <c r="B87" s="3"/>
      <c r="E87" s="1"/>
    </row>
    <row r="88" spans="2:5">
      <c r="B88" s="3"/>
      <c r="E88" s="1"/>
    </row>
    <row r="89" spans="2:5">
      <c r="B89" s="3"/>
      <c r="E89" s="1"/>
    </row>
    <row r="90" spans="2:5">
      <c r="B90" s="3"/>
      <c r="E90" s="1"/>
    </row>
    <row r="91" spans="2:5">
      <c r="B91" s="3"/>
      <c r="E91" s="1"/>
    </row>
    <row r="92" spans="2:5">
      <c r="B92" s="3"/>
      <c r="E92" s="1"/>
    </row>
    <row r="93" spans="2:5">
      <c r="B93" s="3"/>
      <c r="E93" s="1"/>
    </row>
    <row r="94" spans="2:5">
      <c r="B94" s="3"/>
      <c r="E94" s="1"/>
    </row>
    <row r="95" spans="2:5">
      <c r="B95" s="3"/>
      <c r="E95" s="1"/>
    </row>
    <row r="96" spans="2:5">
      <c r="B96" s="3"/>
      <c r="E96" s="1"/>
    </row>
    <row r="97" spans="2:5">
      <c r="B97" s="3"/>
      <c r="E97" s="1"/>
    </row>
    <row r="98" spans="2:5">
      <c r="B98" s="3"/>
      <c r="E98" s="1"/>
    </row>
    <row r="99" spans="2:5">
      <c r="B99" s="3"/>
      <c r="E99" s="1"/>
    </row>
    <row r="100" spans="2:5">
      <c r="B100" s="3"/>
      <c r="E100" s="1"/>
    </row>
    <row r="101" spans="2:5">
      <c r="B101" s="3"/>
      <c r="E101" s="1"/>
    </row>
    <row r="102" spans="2:5">
      <c r="B102" s="3"/>
      <c r="E102" s="1"/>
    </row>
    <row r="103" spans="2:5">
      <c r="B103" s="3"/>
      <c r="E103" s="1"/>
    </row>
    <row r="104" spans="2:5">
      <c r="B104" s="3"/>
      <c r="E104" s="1"/>
    </row>
    <row r="105" spans="2:5">
      <c r="B105" s="3"/>
      <c r="E105" s="1"/>
    </row>
    <row r="106" spans="2:5">
      <c r="B106" s="3"/>
      <c r="E106" s="1"/>
    </row>
    <row r="107" spans="2:5">
      <c r="B107" s="3"/>
      <c r="E107" s="1"/>
    </row>
    <row r="108" spans="2:5">
      <c r="B108" s="3"/>
      <c r="E108" s="1"/>
    </row>
    <row r="109" spans="2:5">
      <c r="B109" s="3"/>
      <c r="E109" s="1"/>
    </row>
    <row r="110" spans="2:5">
      <c r="B110" s="3"/>
      <c r="E110" s="1"/>
    </row>
    <row r="111" spans="2:5">
      <c r="B111" s="3"/>
      <c r="E111" s="1"/>
    </row>
    <row r="112" spans="2:5">
      <c r="B112" s="3"/>
      <c r="E112" s="1"/>
    </row>
    <row r="113" spans="2:5">
      <c r="B113" s="3"/>
      <c r="E113" s="1"/>
    </row>
    <row r="114" spans="2:5">
      <c r="B114" s="3"/>
      <c r="E114" s="1"/>
    </row>
    <row r="115" spans="2:5">
      <c r="B115" s="3"/>
      <c r="E115" s="1"/>
    </row>
    <row r="116" spans="2:5">
      <c r="B116" s="3"/>
      <c r="E116" s="1"/>
    </row>
    <row r="117" spans="2:5">
      <c r="B117" s="3"/>
      <c r="E117" s="1"/>
    </row>
    <row r="118" spans="2:5">
      <c r="B118" s="3"/>
      <c r="E118" s="1"/>
    </row>
    <row r="119" spans="2:5">
      <c r="B119" s="3"/>
      <c r="E119" s="1"/>
    </row>
    <row r="120" spans="2:5">
      <c r="B120" s="3"/>
      <c r="E120" s="1"/>
    </row>
    <row r="121" spans="2:5">
      <c r="B121" s="3"/>
      <c r="E121" s="1"/>
    </row>
    <row r="122" spans="2:5">
      <c r="B122" s="3"/>
      <c r="E122" s="1"/>
    </row>
    <row r="123" spans="2:5">
      <c r="B123" s="3"/>
      <c r="E123" s="1"/>
    </row>
    <row r="124" spans="2:5">
      <c r="B124" s="3"/>
      <c r="E124" s="1"/>
    </row>
    <row r="125" spans="2:5">
      <c r="B125" s="3"/>
      <c r="E125" s="1"/>
    </row>
    <row r="126" spans="2:5">
      <c r="B126" s="3"/>
      <c r="E126" s="1"/>
    </row>
    <row r="127" spans="2:5">
      <c r="B127" s="3"/>
      <c r="E127" s="1"/>
    </row>
    <row r="128" spans="2:5">
      <c r="B128" s="3"/>
      <c r="E128" s="1"/>
    </row>
    <row r="129" spans="2:5">
      <c r="B129" s="3"/>
      <c r="E129" s="1"/>
    </row>
    <row r="130" spans="2:5">
      <c r="B130" s="3"/>
      <c r="E130" s="1"/>
    </row>
    <row r="131" spans="2:5">
      <c r="B131" s="3"/>
      <c r="E131" s="1"/>
    </row>
    <row r="132" spans="2:5">
      <c r="B132" s="3"/>
      <c r="E132" s="1"/>
    </row>
    <row r="133" spans="2:5">
      <c r="B133" s="3"/>
      <c r="E133" s="1"/>
    </row>
    <row r="134" spans="2:5">
      <c r="B134" s="3"/>
      <c r="E134" s="1"/>
    </row>
    <row r="135" spans="2:5">
      <c r="B135" s="3"/>
      <c r="E135" s="1"/>
    </row>
    <row r="136" spans="2:5">
      <c r="B136" s="3"/>
      <c r="E136" s="1"/>
    </row>
    <row r="137" spans="2:5">
      <c r="B137" s="3"/>
      <c r="E137" s="1"/>
    </row>
    <row r="138" spans="2:5">
      <c r="B138" s="3"/>
      <c r="E138" s="1"/>
    </row>
    <row r="139" spans="2:5">
      <c r="B139" s="3"/>
      <c r="E139" s="1"/>
    </row>
    <row r="140" spans="2:5">
      <c r="B140" s="3"/>
      <c r="E140" s="1"/>
    </row>
    <row r="141" spans="2:5">
      <c r="B141" s="3"/>
      <c r="E141" s="1"/>
    </row>
    <row r="142" spans="2:5">
      <c r="B142" s="3"/>
      <c r="E142" s="1"/>
    </row>
    <row r="143" spans="2:5">
      <c r="B143" s="3"/>
      <c r="E143" s="1"/>
    </row>
    <row r="144" spans="2:5">
      <c r="B144" s="3"/>
      <c r="E144" s="1"/>
    </row>
    <row r="145" spans="2:5">
      <c r="B145" s="3"/>
      <c r="E145" s="1"/>
    </row>
    <row r="146" spans="2:5">
      <c r="B146" s="3"/>
      <c r="E146" s="1"/>
    </row>
    <row r="147" spans="2:5">
      <c r="B147" s="3"/>
      <c r="E147" s="1"/>
    </row>
    <row r="148" spans="2:5">
      <c r="B148" s="3"/>
      <c r="E148" s="1"/>
    </row>
    <row r="149" spans="2:5">
      <c r="B149" s="3"/>
      <c r="E149" s="1"/>
    </row>
    <row r="150" spans="2:5">
      <c r="B150" s="3"/>
      <c r="E150" s="1"/>
    </row>
    <row r="151" spans="2:5">
      <c r="B151" s="3"/>
      <c r="E151" s="1"/>
    </row>
    <row r="152" spans="2:5">
      <c r="B152" s="3"/>
      <c r="E152" s="1"/>
    </row>
    <row r="153" spans="2:5">
      <c r="B153" s="3"/>
      <c r="E153" s="1"/>
    </row>
    <row r="154" spans="2:5">
      <c r="B154" s="3"/>
      <c r="E154" s="1"/>
    </row>
    <row r="155" spans="2:5">
      <c r="B155" s="3"/>
      <c r="E155" s="1"/>
    </row>
    <row r="156" spans="2:5">
      <c r="B156" s="3"/>
      <c r="E156" s="1"/>
    </row>
    <row r="157" spans="2:5">
      <c r="B157" s="3"/>
      <c r="E157" s="1"/>
    </row>
    <row r="158" spans="2:5">
      <c r="B158" s="3"/>
      <c r="E158" s="1"/>
    </row>
    <row r="159" spans="2:5">
      <c r="B159" s="3"/>
      <c r="E159" s="1"/>
    </row>
    <row r="160" spans="2:5">
      <c r="B160" s="3"/>
      <c r="E160" s="1"/>
    </row>
    <row r="161" spans="2:5">
      <c r="B161" s="3"/>
      <c r="E161" s="1"/>
    </row>
    <row r="162" spans="2:5">
      <c r="B162" s="3"/>
      <c r="E162" s="1"/>
    </row>
    <row r="163" spans="2:5">
      <c r="B163" s="3"/>
      <c r="E163" s="1"/>
    </row>
    <row r="164" spans="2:5">
      <c r="B164" s="3"/>
      <c r="E164" s="1"/>
    </row>
    <row r="165" spans="2:5">
      <c r="B165" s="3"/>
      <c r="E165" s="1"/>
    </row>
    <row r="166" spans="2:5">
      <c r="B166" s="3"/>
      <c r="E166" s="1"/>
    </row>
    <row r="167" spans="2:5">
      <c r="B167" s="3"/>
      <c r="E167" s="1"/>
    </row>
    <row r="168" spans="2:5">
      <c r="B168" s="3"/>
    </row>
    <row r="169" spans="2:5">
      <c r="B169" s="3"/>
    </row>
    <row r="170" spans="2:5">
      <c r="B170" s="3"/>
    </row>
    <row r="171" spans="2:5">
      <c r="B171" s="3"/>
    </row>
    <row r="172" spans="2:5">
      <c r="B172" s="3"/>
    </row>
    <row r="173" spans="2:5">
      <c r="B173" s="3"/>
    </row>
    <row r="174" spans="2:5">
      <c r="B174" s="3"/>
    </row>
    <row r="175" spans="2:5">
      <c r="B175" s="3"/>
    </row>
    <row r="176" spans="2:5">
      <c r="B176" s="3"/>
    </row>
    <row r="177" spans="2:2">
      <c r="B177" s="3"/>
    </row>
    <row r="178" spans="2:2">
      <c r="B178" s="3"/>
    </row>
    <row r="179" spans="2:2">
      <c r="B179" s="3"/>
    </row>
    <row r="180" spans="2:2">
      <c r="B180" s="3"/>
    </row>
    <row r="181" spans="2:2">
      <c r="B181" s="3"/>
    </row>
    <row r="182" spans="2:2">
      <c r="B182" s="3"/>
    </row>
    <row r="183" spans="2:2">
      <c r="B183" s="3"/>
    </row>
    <row r="184" spans="2:2">
      <c r="B184" s="3"/>
    </row>
    <row r="185" spans="2:2">
      <c r="B185" s="3"/>
    </row>
    <row r="186" spans="2:2">
      <c r="B186" s="3"/>
    </row>
    <row r="187" spans="2:2">
      <c r="B187" s="3"/>
    </row>
    <row r="188" spans="2:2">
      <c r="B188" s="3"/>
    </row>
    <row r="189" spans="2:2">
      <c r="B189" s="3"/>
    </row>
    <row r="190" spans="2:2">
      <c r="B190" s="3"/>
    </row>
    <row r="191" spans="2:2">
      <c r="B191" s="3"/>
    </row>
    <row r="192" spans="2:2">
      <c r="B192" s="3"/>
    </row>
    <row r="193" spans="2:2">
      <c r="B193" s="3"/>
    </row>
    <row r="194" spans="2:2">
      <c r="B194" s="3"/>
    </row>
    <row r="195" spans="2:2">
      <c r="B195" s="3"/>
    </row>
    <row r="196" spans="2:2">
      <c r="B196" s="3"/>
    </row>
    <row r="197" spans="2:2">
      <c r="B197" s="3"/>
    </row>
    <row r="198" spans="2:2">
      <c r="B198" s="3"/>
    </row>
    <row r="199" spans="2:2">
      <c r="B199" s="3"/>
    </row>
    <row r="200" spans="2:2">
      <c r="B200" s="3"/>
    </row>
    <row r="201" spans="2:2">
      <c r="B201" s="3"/>
    </row>
    <row r="202" spans="2:2">
      <c r="B202" s="3"/>
    </row>
    <row r="203" spans="2:2">
      <c r="B203" s="3"/>
    </row>
    <row r="204" spans="2:2">
      <c r="B204" s="3"/>
    </row>
    <row r="205" spans="2:2">
      <c r="B205" s="3"/>
    </row>
    <row r="206" spans="2:2">
      <c r="B206" s="3"/>
    </row>
    <row r="207" spans="2:2">
      <c r="B207" s="3"/>
    </row>
    <row r="208" spans="2:2">
      <c r="B208" s="3"/>
    </row>
    <row r="209" spans="2:2">
      <c r="B209" s="3"/>
    </row>
    <row r="210" spans="2:2">
      <c r="B210" s="3"/>
    </row>
    <row r="211" spans="2:2">
      <c r="B211" s="3"/>
    </row>
    <row r="212" spans="2:2">
      <c r="B212" s="3"/>
    </row>
    <row r="213" spans="2:2">
      <c r="B213" s="3"/>
    </row>
    <row r="214" spans="2:2">
      <c r="B214" s="3"/>
    </row>
    <row r="215" spans="2:2">
      <c r="B215" s="3"/>
    </row>
    <row r="216" spans="2:2">
      <c r="B216" s="3"/>
    </row>
    <row r="217" spans="2:2">
      <c r="B217" s="3"/>
    </row>
    <row r="218" spans="2:2">
      <c r="B218" s="3"/>
    </row>
    <row r="219" spans="2:2">
      <c r="B219" s="3"/>
    </row>
    <row r="220" spans="2:2">
      <c r="B220" s="3"/>
    </row>
    <row r="221" spans="2:2">
      <c r="B221" s="3"/>
    </row>
    <row r="222" spans="2:2">
      <c r="B222" s="3"/>
    </row>
    <row r="223" spans="2:2">
      <c r="B223" s="3"/>
    </row>
    <row r="224" spans="2:2">
      <c r="B224" s="3"/>
    </row>
    <row r="225" spans="2:2">
      <c r="B225" s="3"/>
    </row>
    <row r="226" spans="2:2">
      <c r="B226" s="3"/>
    </row>
    <row r="227" spans="2:2">
      <c r="B227" s="3"/>
    </row>
    <row r="228" spans="2:2">
      <c r="B228" s="3"/>
    </row>
    <row r="229" spans="2:2">
      <c r="B229" s="3"/>
    </row>
    <row r="230" spans="2:2">
      <c r="B230" s="3"/>
    </row>
    <row r="231" spans="2:2">
      <c r="B231" s="3"/>
    </row>
    <row r="232" spans="2:2">
      <c r="B232" s="3"/>
    </row>
    <row r="233" spans="2:2">
      <c r="B233" s="3"/>
    </row>
    <row r="234" spans="2:2">
      <c r="B234" s="3"/>
    </row>
    <row r="235" spans="2:2">
      <c r="B235" s="3"/>
    </row>
    <row r="236" spans="2:2">
      <c r="B236" s="3"/>
    </row>
    <row r="237" spans="2:2">
      <c r="B237" s="3"/>
    </row>
    <row r="238" spans="2:2">
      <c r="B238" s="3"/>
    </row>
    <row r="239" spans="2:2">
      <c r="B239" s="3"/>
    </row>
    <row r="240" spans="2:2">
      <c r="B240" s="3"/>
    </row>
    <row r="241" spans="2:2">
      <c r="B241" s="3"/>
    </row>
    <row r="242" spans="2:2">
      <c r="B242" s="3"/>
    </row>
    <row r="243" spans="2:2">
      <c r="B243" s="3"/>
    </row>
    <row r="244" spans="2:2">
      <c r="B244" s="3"/>
    </row>
    <row r="245" spans="2:2">
      <c r="B245" s="3"/>
    </row>
    <row r="246" spans="2:2">
      <c r="B246" s="3"/>
    </row>
    <row r="247" spans="2:2">
      <c r="B247" s="3"/>
    </row>
    <row r="248" spans="2:2">
      <c r="B248" s="3"/>
    </row>
    <row r="249" spans="2:2">
      <c r="B249" s="3"/>
    </row>
    <row r="250" spans="2:2">
      <c r="B250" s="3"/>
    </row>
    <row r="251" spans="2:2">
      <c r="B251" s="3"/>
    </row>
    <row r="252" spans="2:2">
      <c r="B252" s="3"/>
    </row>
    <row r="253" spans="2:2">
      <c r="B253" s="3"/>
    </row>
    <row r="254" spans="2:2">
      <c r="B254" s="3"/>
    </row>
    <row r="255" spans="2:2">
      <c r="B255" s="3"/>
    </row>
    <row r="256" spans="2:2">
      <c r="B256" s="3"/>
    </row>
    <row r="257" spans="2:2">
      <c r="B257" s="3"/>
    </row>
    <row r="258" spans="2:2">
      <c r="B258" s="3"/>
    </row>
    <row r="259" spans="2:2">
      <c r="B259" s="3"/>
    </row>
    <row r="260" spans="2:2">
      <c r="B260" s="3"/>
    </row>
    <row r="261" spans="2:2">
      <c r="B261" s="3"/>
    </row>
    <row r="262" spans="2:2">
      <c r="B262" s="3"/>
    </row>
    <row r="263" spans="2:2">
      <c r="B263" s="3"/>
    </row>
    <row r="264" spans="2:2">
      <c r="B264" s="3"/>
    </row>
    <row r="265" spans="2:2">
      <c r="B265" s="3"/>
    </row>
    <row r="266" spans="2:2">
      <c r="B266" s="3"/>
    </row>
    <row r="267" spans="2:2">
      <c r="B267" s="3"/>
    </row>
    <row r="268" spans="2:2">
      <c r="B268" s="3"/>
    </row>
    <row r="269" spans="2:2">
      <c r="B269" s="3"/>
    </row>
    <row r="270" spans="2:2">
      <c r="B270" s="3"/>
    </row>
    <row r="271" spans="2:2">
      <c r="B271" s="3"/>
    </row>
    <row r="272" spans="2:2">
      <c r="B272" s="3"/>
    </row>
    <row r="273" spans="2:2">
      <c r="B273" s="3"/>
    </row>
    <row r="274" spans="2:2">
      <c r="B274" s="3"/>
    </row>
    <row r="275" spans="2:2">
      <c r="B275" s="3"/>
    </row>
    <row r="276" spans="2:2">
      <c r="B276" s="3"/>
    </row>
    <row r="277" spans="2:2">
      <c r="B277" s="3"/>
    </row>
    <row r="278" spans="2:2">
      <c r="B278" s="3"/>
    </row>
    <row r="279" spans="2:2">
      <c r="B279" s="3"/>
    </row>
    <row r="280" spans="2:2">
      <c r="B280" s="3"/>
    </row>
    <row r="281" spans="2:2">
      <c r="B281" s="3"/>
    </row>
    <row r="282" spans="2:2">
      <c r="B282" s="3"/>
    </row>
    <row r="283" spans="2:2">
      <c r="B283" s="3"/>
    </row>
    <row r="284" spans="2:2">
      <c r="B284" s="3"/>
    </row>
    <row r="285" spans="2:2">
      <c r="B285" s="3"/>
    </row>
    <row r="286" spans="2:2">
      <c r="B286" s="3"/>
    </row>
    <row r="287" spans="2:2">
      <c r="B287" s="3"/>
    </row>
    <row r="288" spans="2:2">
      <c r="B288" s="3"/>
    </row>
    <row r="289" spans="2:2">
      <c r="B289" s="3"/>
    </row>
    <row r="290" spans="2:2">
      <c r="B290" s="3"/>
    </row>
    <row r="291" spans="2:2">
      <c r="B291" s="3"/>
    </row>
    <row r="292" spans="2:2">
      <c r="B292" s="3"/>
    </row>
    <row r="293" spans="2:2">
      <c r="B293" s="3"/>
    </row>
    <row r="294" spans="2:2">
      <c r="B294" s="3"/>
    </row>
    <row r="295" spans="2:2">
      <c r="B295" s="3"/>
    </row>
    <row r="296" spans="2:2">
      <c r="B296" s="3"/>
    </row>
    <row r="297" spans="2:2">
      <c r="B297" s="3"/>
    </row>
    <row r="298" spans="2:2">
      <c r="B298" s="3"/>
    </row>
    <row r="299" spans="2:2">
      <c r="B299" s="3"/>
    </row>
    <row r="300" spans="2:2">
      <c r="B300" s="3"/>
    </row>
    <row r="301" spans="2:2">
      <c r="B301" s="3"/>
    </row>
    <row r="302" spans="2:2">
      <c r="B302" s="3"/>
    </row>
    <row r="303" spans="2:2">
      <c r="B303" s="3"/>
    </row>
    <row r="304" spans="2:2">
      <c r="B304" s="3"/>
    </row>
    <row r="305" spans="2:2">
      <c r="B305" s="3"/>
    </row>
    <row r="306" spans="2:2">
      <c r="B306" s="3"/>
    </row>
    <row r="307" spans="2:2">
      <c r="B307" s="3"/>
    </row>
    <row r="308" spans="2:2">
      <c r="B308" s="3"/>
    </row>
    <row r="309" spans="2:2">
      <c r="B309" s="3"/>
    </row>
    <row r="310" spans="2:2">
      <c r="B310" s="3"/>
    </row>
    <row r="311" spans="2:2">
      <c r="B311" s="3"/>
    </row>
    <row r="312" spans="2:2">
      <c r="B312" s="3"/>
    </row>
    <row r="313" spans="2:2">
      <c r="B313" s="3"/>
    </row>
    <row r="314" spans="2:2">
      <c r="B314" s="3"/>
    </row>
    <row r="315" spans="2:2">
      <c r="B315" s="3"/>
    </row>
    <row r="316" spans="2:2">
      <c r="B316" s="3"/>
    </row>
    <row r="317" spans="2:2">
      <c r="B317" s="3"/>
    </row>
    <row r="318" spans="2:2">
      <c r="B318" s="3"/>
    </row>
    <row r="319" spans="2:2">
      <c r="B319" s="3"/>
    </row>
    <row r="320" spans="2:2">
      <c r="B320" s="3"/>
    </row>
    <row r="321" spans="2:2">
      <c r="B321" s="3"/>
    </row>
    <row r="322" spans="2:2">
      <c r="B322" s="3"/>
    </row>
    <row r="323" spans="2:2">
      <c r="B323" s="3"/>
    </row>
    <row r="324" spans="2:2">
      <c r="B324" s="3"/>
    </row>
    <row r="325" spans="2:2">
      <c r="B325" s="3"/>
    </row>
    <row r="326" spans="2:2">
      <c r="B326" s="3"/>
    </row>
    <row r="327" spans="2:2">
      <c r="B327" s="3"/>
    </row>
    <row r="328" spans="2:2">
      <c r="B328" s="3"/>
    </row>
    <row r="329" spans="2:2">
      <c r="B329" s="3"/>
    </row>
    <row r="330" spans="2:2">
      <c r="B330" s="3"/>
    </row>
    <row r="331" spans="2:2">
      <c r="B331" s="3"/>
    </row>
    <row r="332" spans="2:2">
      <c r="B332" s="3"/>
    </row>
    <row r="333" spans="2:2">
      <c r="B333" s="3"/>
    </row>
    <row r="334" spans="2:2">
      <c r="B334" s="3"/>
    </row>
    <row r="335" spans="2:2">
      <c r="B335" s="3"/>
    </row>
    <row r="336" spans="2:2">
      <c r="B336" s="3"/>
    </row>
    <row r="337" spans="2:2">
      <c r="B337" s="3"/>
    </row>
    <row r="338" spans="2:2">
      <c r="B338" s="3"/>
    </row>
    <row r="339" spans="2:2">
      <c r="B339" s="3"/>
    </row>
    <row r="340" spans="2:2">
      <c r="B340" s="3"/>
    </row>
    <row r="341" spans="2:2">
      <c r="B341" s="3"/>
    </row>
    <row r="342" spans="2:2">
      <c r="B342" s="3"/>
    </row>
    <row r="343" spans="2:2">
      <c r="B343" s="3"/>
    </row>
    <row r="344" spans="2:2">
      <c r="B344" s="3"/>
    </row>
    <row r="345" spans="2:2">
      <c r="B345" s="3"/>
    </row>
    <row r="346" spans="2:2">
      <c r="B346" s="3"/>
    </row>
    <row r="347" spans="2:2">
      <c r="B347" s="3"/>
    </row>
    <row r="348" spans="2:2">
      <c r="B348" s="3"/>
    </row>
    <row r="349" spans="2:2">
      <c r="B349" s="3"/>
    </row>
    <row r="350" spans="2:2">
      <c r="B350" s="3"/>
    </row>
    <row r="351" spans="2:2">
      <c r="B351" s="3"/>
    </row>
    <row r="352" spans="2:2">
      <c r="B352" s="3"/>
    </row>
    <row r="353" spans="2:2">
      <c r="B353" s="3"/>
    </row>
    <row r="354" spans="2:2">
      <c r="B354" s="3"/>
    </row>
    <row r="355" spans="2:2">
      <c r="B355" s="3"/>
    </row>
    <row r="356" spans="2:2">
      <c r="B356" s="3"/>
    </row>
    <row r="357" spans="2:2">
      <c r="B357" s="3"/>
    </row>
    <row r="358" spans="2:2">
      <c r="B358" s="3"/>
    </row>
    <row r="359" spans="2:2">
      <c r="B359" s="3"/>
    </row>
    <row r="360" spans="2:2">
      <c r="B360" s="3"/>
    </row>
    <row r="361" spans="2:2">
      <c r="B361" s="3"/>
    </row>
    <row r="362" spans="2:2">
      <c r="B362" s="3"/>
    </row>
    <row r="363" spans="2:2">
      <c r="B363" s="3"/>
    </row>
    <row r="364" spans="2:2">
      <c r="B364" s="3"/>
    </row>
    <row r="365" spans="2:2">
      <c r="B365" s="3"/>
    </row>
    <row r="366" spans="2:2">
      <c r="B366" s="3"/>
    </row>
    <row r="367" spans="2:2">
      <c r="B367" s="3"/>
    </row>
    <row r="368" spans="2:2">
      <c r="B368" s="3"/>
    </row>
    <row r="369" spans="2:2">
      <c r="B369" s="3"/>
    </row>
    <row r="370" spans="2:2">
      <c r="B370" s="3"/>
    </row>
    <row r="371" spans="2:2">
      <c r="B371" s="3"/>
    </row>
    <row r="372" spans="2:2">
      <c r="B372" s="3"/>
    </row>
    <row r="373" spans="2:2">
      <c r="B373" s="3"/>
    </row>
    <row r="374" spans="2:2">
      <c r="B374" s="3"/>
    </row>
    <row r="375" spans="2:2">
      <c r="B375" s="3"/>
    </row>
    <row r="376" spans="2:2">
      <c r="B376" s="3"/>
    </row>
    <row r="377" spans="2:2">
      <c r="B377" s="3"/>
    </row>
    <row r="378" spans="2:2">
      <c r="B378" s="3"/>
    </row>
    <row r="379" spans="2:2">
      <c r="B379" s="3"/>
    </row>
    <row r="380" spans="2:2">
      <c r="B380" s="3"/>
    </row>
    <row r="381" spans="2:2">
      <c r="B381" s="3"/>
    </row>
    <row r="382" spans="2:2">
      <c r="B382" s="3"/>
    </row>
    <row r="383" spans="2:2">
      <c r="B383" s="3"/>
    </row>
    <row r="384" spans="2:2">
      <c r="B384" s="3"/>
    </row>
    <row r="385" spans="2:2">
      <c r="B385" s="3"/>
    </row>
    <row r="386" spans="2:2">
      <c r="B386" s="3"/>
    </row>
    <row r="387" spans="2:2">
      <c r="B387" s="3"/>
    </row>
    <row r="388" spans="2:2">
      <c r="B388" s="3"/>
    </row>
    <row r="389" spans="2:2">
      <c r="B389" s="3"/>
    </row>
    <row r="390" spans="2:2">
      <c r="B390" s="3"/>
    </row>
    <row r="391" spans="2:2">
      <c r="B391" s="3"/>
    </row>
    <row r="392" spans="2:2">
      <c r="B392" s="3"/>
    </row>
    <row r="393" spans="2:2">
      <c r="B393" s="3"/>
    </row>
    <row r="394" spans="2:2">
      <c r="B394" s="3"/>
    </row>
    <row r="395" spans="2:2">
      <c r="B395" s="3"/>
    </row>
    <row r="396" spans="2:2">
      <c r="B396" s="3"/>
    </row>
    <row r="397" spans="2:2">
      <c r="B397" s="3"/>
    </row>
    <row r="398" spans="2:2">
      <c r="B398" s="3"/>
    </row>
    <row r="399" spans="2:2">
      <c r="B399" s="3"/>
    </row>
    <row r="400" spans="2:2">
      <c r="B400" s="3"/>
    </row>
    <row r="401" spans="2:2">
      <c r="B401" s="3"/>
    </row>
    <row r="402" spans="2:2">
      <c r="B402" s="3"/>
    </row>
    <row r="403" spans="2:2">
      <c r="B403" s="3"/>
    </row>
    <row r="404" spans="2:2">
      <c r="B404" s="3"/>
    </row>
    <row r="405" spans="2:2">
      <c r="B405" s="3"/>
    </row>
    <row r="406" spans="2:2">
      <c r="B406" s="3"/>
    </row>
    <row r="407" spans="2:2">
      <c r="B407" s="3"/>
    </row>
    <row r="408" spans="2:2">
      <c r="B408" s="3"/>
    </row>
    <row r="409" spans="2:2">
      <c r="B409" s="3"/>
    </row>
    <row r="410" spans="2:2">
      <c r="B410" s="3"/>
    </row>
    <row r="411" spans="2:2">
      <c r="B411" s="3"/>
    </row>
    <row r="412" spans="2:2">
      <c r="B412" s="3"/>
    </row>
    <row r="413" spans="2:2">
      <c r="B413" s="3"/>
    </row>
    <row r="414" spans="2:2">
      <c r="B414" s="3"/>
    </row>
    <row r="415" spans="2:2">
      <c r="B415" s="3"/>
    </row>
    <row r="416" spans="2:2">
      <c r="B416" s="3"/>
    </row>
    <row r="417" spans="2:2">
      <c r="B417" s="3"/>
    </row>
    <row r="418" spans="2:2">
      <c r="B418" s="3"/>
    </row>
    <row r="419" spans="2:2">
      <c r="B419" s="3"/>
    </row>
    <row r="420" spans="2:2">
      <c r="B420" s="3"/>
    </row>
    <row r="421" spans="2:2">
      <c r="B421" s="3"/>
    </row>
    <row r="422" spans="2:2">
      <c r="B422" s="3"/>
    </row>
    <row r="423" spans="2:2">
      <c r="B423" s="3"/>
    </row>
    <row r="424" spans="2:2">
      <c r="B424" s="3"/>
    </row>
    <row r="425" spans="2:2">
      <c r="B425" s="3"/>
    </row>
    <row r="426" spans="2:2">
      <c r="B426" s="3"/>
    </row>
    <row r="427" spans="2:2">
      <c r="B427" s="3"/>
    </row>
    <row r="428" spans="2:2">
      <c r="B428" s="3"/>
    </row>
    <row r="429" spans="2:2">
      <c r="B429" s="3"/>
    </row>
    <row r="430" spans="2:2">
      <c r="B430" s="3"/>
    </row>
    <row r="431" spans="2:2">
      <c r="B431" s="3"/>
    </row>
    <row r="432" spans="2:2">
      <c r="B432" s="3"/>
    </row>
    <row r="433" spans="2:2">
      <c r="B433" s="3"/>
    </row>
    <row r="434" spans="2:2">
      <c r="B434" s="3"/>
    </row>
    <row r="435" spans="2:2">
      <c r="B435" s="3"/>
    </row>
    <row r="436" spans="2:2">
      <c r="B436" s="3"/>
    </row>
    <row r="437" spans="2:2">
      <c r="B437" s="3"/>
    </row>
    <row r="438" spans="2:2">
      <c r="B438" s="3"/>
    </row>
    <row r="439" spans="2:2">
      <c r="B439" s="3"/>
    </row>
    <row r="440" spans="2:2">
      <c r="B440" s="3"/>
    </row>
    <row r="441" spans="2:2">
      <c r="B441" s="3"/>
    </row>
    <row r="442" spans="2:2">
      <c r="B442" s="3"/>
    </row>
    <row r="443" spans="2:2">
      <c r="B443" s="3"/>
    </row>
    <row r="444" spans="2:2">
      <c r="B444" s="3"/>
    </row>
    <row r="445" spans="2:2">
      <c r="B445" s="3"/>
    </row>
    <row r="446" spans="2:2">
      <c r="B446" s="3"/>
    </row>
    <row r="447" spans="2:2">
      <c r="B447" s="3"/>
    </row>
    <row r="448" spans="2:2">
      <c r="B448" s="3"/>
    </row>
    <row r="449" spans="2:2">
      <c r="B449" s="3"/>
    </row>
    <row r="450" spans="2:2">
      <c r="B450" s="3"/>
    </row>
    <row r="451" spans="2:2">
      <c r="B451" s="3"/>
    </row>
    <row r="452" spans="2:2">
      <c r="B452" s="3"/>
    </row>
    <row r="453" spans="2:2">
      <c r="B453" s="3"/>
    </row>
    <row r="454" spans="2:2">
      <c r="B454" s="3"/>
    </row>
    <row r="455" spans="2:2">
      <c r="B455" s="3"/>
    </row>
    <row r="456" spans="2:2">
      <c r="B456" s="3"/>
    </row>
    <row r="457" spans="2:2">
      <c r="B457" s="3"/>
    </row>
    <row r="458" spans="2:2">
      <c r="B458" s="3"/>
    </row>
    <row r="459" spans="2:2">
      <c r="B459" s="3"/>
    </row>
    <row r="460" spans="2:2">
      <c r="B460" s="3"/>
    </row>
    <row r="461" spans="2:2">
      <c r="B461" s="3"/>
    </row>
    <row r="462" spans="2:2">
      <c r="B462" s="3"/>
    </row>
    <row r="463" spans="2:2">
      <c r="B463" s="3"/>
    </row>
    <row r="464" spans="2:2">
      <c r="B464" s="3"/>
    </row>
    <row r="465" spans="2:2">
      <c r="B465" s="3"/>
    </row>
    <row r="466" spans="2:2">
      <c r="B466" s="3"/>
    </row>
    <row r="467" spans="2:2">
      <c r="B467" s="3"/>
    </row>
    <row r="468" spans="2:2">
      <c r="B468" s="3"/>
    </row>
    <row r="469" spans="2:2">
      <c r="B469" s="3"/>
    </row>
    <row r="470" spans="2:2">
      <c r="B470" s="3"/>
    </row>
    <row r="471" spans="2:2">
      <c r="B471" s="3"/>
    </row>
    <row r="472" spans="2:2">
      <c r="B472" s="3"/>
    </row>
    <row r="473" spans="2:2">
      <c r="B473" s="3"/>
    </row>
    <row r="474" spans="2:2">
      <c r="B474" s="3"/>
    </row>
    <row r="475" spans="2:2">
      <c r="B475" s="3"/>
    </row>
    <row r="476" spans="2:2">
      <c r="B476" s="3"/>
    </row>
    <row r="477" spans="2:2">
      <c r="B477" s="3"/>
    </row>
    <row r="478" spans="2:2">
      <c r="B478" s="3"/>
    </row>
    <row r="479" spans="2:2">
      <c r="B479" s="3"/>
    </row>
    <row r="480" spans="2:2">
      <c r="B480" s="3"/>
    </row>
    <row r="481" spans="2:2">
      <c r="B481" s="3"/>
    </row>
    <row r="482" spans="2:2">
      <c r="B482" s="3"/>
    </row>
    <row r="483" spans="2:2">
      <c r="B483" s="3"/>
    </row>
    <row r="484" spans="2:2">
      <c r="B484" s="3"/>
    </row>
    <row r="485" spans="2:2">
      <c r="B485" s="3"/>
    </row>
    <row r="486" spans="2:2">
      <c r="B486" s="3"/>
    </row>
    <row r="487" spans="2:2">
      <c r="B487" s="3"/>
    </row>
    <row r="488" spans="2:2">
      <c r="B488" s="3"/>
    </row>
    <row r="489" spans="2:2">
      <c r="B489" s="3"/>
    </row>
    <row r="490" spans="2:2">
      <c r="B490" s="3"/>
    </row>
    <row r="491" spans="2:2">
      <c r="B491" s="3"/>
    </row>
    <row r="492" spans="2:2">
      <c r="B492" s="3"/>
    </row>
    <row r="493" spans="2:2">
      <c r="B493" s="3"/>
    </row>
    <row r="494" spans="2:2">
      <c r="B494" s="3"/>
    </row>
    <row r="495" spans="2:2">
      <c r="B495" s="3"/>
    </row>
    <row r="496" spans="2:2">
      <c r="B496" s="3"/>
    </row>
    <row r="497" spans="2:2">
      <c r="B497" s="3"/>
    </row>
    <row r="498" spans="2:2">
      <c r="B498" s="3"/>
    </row>
    <row r="499" spans="2:2">
      <c r="B499" s="3"/>
    </row>
    <row r="500" spans="2:2">
      <c r="B500" s="3"/>
    </row>
    <row r="501" spans="2:2">
      <c r="B501" s="3"/>
    </row>
    <row r="502" spans="2:2">
      <c r="B502" s="3"/>
    </row>
    <row r="503" spans="2:2">
      <c r="B503" s="3"/>
    </row>
    <row r="504" spans="2:2">
      <c r="B504" s="3"/>
    </row>
    <row r="505" spans="2:2">
      <c r="B505" s="3"/>
    </row>
    <row r="506" spans="2:2">
      <c r="B506" s="3"/>
    </row>
    <row r="507" spans="2:2">
      <c r="B507" s="3"/>
    </row>
    <row r="508" spans="2:2">
      <c r="B508" s="3"/>
    </row>
    <row r="509" spans="2:2">
      <c r="B509" s="3"/>
    </row>
    <row r="510" spans="2:2">
      <c r="B510" s="3"/>
    </row>
    <row r="511" spans="2:2">
      <c r="B511" s="3"/>
    </row>
    <row r="512" spans="2:2">
      <c r="B512" s="3"/>
    </row>
    <row r="513" spans="2:2">
      <c r="B513" s="3"/>
    </row>
    <row r="514" spans="2:2">
      <c r="B514" s="3"/>
    </row>
    <row r="515" spans="2:2">
      <c r="B515" s="3"/>
    </row>
    <row r="516" spans="2:2">
      <c r="B516" s="3"/>
    </row>
    <row r="517" spans="2:2">
      <c r="B517" s="3"/>
    </row>
    <row r="518" spans="2:2">
      <c r="B518" s="3"/>
    </row>
    <row r="519" spans="2:2">
      <c r="B519" s="3"/>
    </row>
    <row r="520" spans="2:2">
      <c r="B520" s="3"/>
    </row>
    <row r="521" spans="2:2">
      <c r="B521" s="3"/>
    </row>
    <row r="522" spans="2:2">
      <c r="B522" s="3"/>
    </row>
    <row r="523" spans="2:2">
      <c r="B523" s="3"/>
    </row>
    <row r="524" spans="2:2">
      <c r="B524" s="3"/>
    </row>
    <row r="525" spans="2:2">
      <c r="B525" s="3"/>
    </row>
    <row r="526" spans="2:2">
      <c r="B526" s="3"/>
    </row>
    <row r="527" spans="2:2">
      <c r="B527" s="3"/>
    </row>
    <row r="528" spans="2:2">
      <c r="B528" s="3"/>
    </row>
    <row r="529" spans="2:2">
      <c r="B529" s="3"/>
    </row>
    <row r="530" spans="2:2">
      <c r="B530" s="3"/>
    </row>
    <row r="531" spans="2:2">
      <c r="B531" s="3"/>
    </row>
    <row r="532" spans="2:2">
      <c r="B532" s="3"/>
    </row>
    <row r="533" spans="2:2">
      <c r="B533" s="3"/>
    </row>
    <row r="534" spans="2:2">
      <c r="B534" s="3"/>
    </row>
    <row r="535" spans="2:2">
      <c r="B535" s="3"/>
    </row>
    <row r="536" spans="2:2">
      <c r="B536" s="3"/>
    </row>
    <row r="537" spans="2:2">
      <c r="B537" s="3"/>
    </row>
    <row r="538" spans="2:2">
      <c r="B538" s="3"/>
    </row>
    <row r="539" spans="2:2">
      <c r="B539" s="3"/>
    </row>
    <row r="540" spans="2:2">
      <c r="B540" s="3"/>
    </row>
    <row r="541" spans="2:2">
      <c r="B541" s="3"/>
    </row>
    <row r="542" spans="2:2">
      <c r="B542" s="3"/>
    </row>
    <row r="543" spans="2:2">
      <c r="B543" s="3"/>
    </row>
    <row r="544" spans="2:2">
      <c r="B544" s="3"/>
    </row>
    <row r="545" spans="2:2">
      <c r="B545" s="3"/>
    </row>
    <row r="546" spans="2:2">
      <c r="B546" s="3"/>
    </row>
    <row r="547" spans="2:2">
      <c r="B547" s="3"/>
    </row>
    <row r="548" spans="2:2">
      <c r="B548" s="3"/>
    </row>
    <row r="549" spans="2:2">
      <c r="B549" s="3"/>
    </row>
    <row r="550" spans="2:2">
      <c r="B550" s="3"/>
    </row>
    <row r="551" spans="2:2">
      <c r="B551" s="3"/>
    </row>
    <row r="552" spans="2:2">
      <c r="B552" s="3"/>
    </row>
    <row r="553" spans="2:2">
      <c r="B553" s="3"/>
    </row>
    <row r="554" spans="2:2">
      <c r="B554" s="3"/>
    </row>
    <row r="555" spans="2:2">
      <c r="B555" s="3"/>
    </row>
    <row r="556" spans="2:2">
      <c r="B556" s="3"/>
    </row>
    <row r="557" spans="2:2">
      <c r="B557" s="3"/>
    </row>
    <row r="558" spans="2:2">
      <c r="B558" s="3"/>
    </row>
    <row r="559" spans="2:2">
      <c r="B559" s="3"/>
    </row>
    <row r="560" spans="2:2">
      <c r="B560" s="3"/>
    </row>
    <row r="561" spans="2:2">
      <c r="B561" s="3"/>
    </row>
    <row r="562" spans="2:2">
      <c r="B562" s="3"/>
    </row>
    <row r="563" spans="2:2">
      <c r="B563" s="3"/>
    </row>
    <row r="564" spans="2:2">
      <c r="B564" s="3"/>
    </row>
    <row r="565" spans="2:2">
      <c r="B565" s="3"/>
    </row>
    <row r="566" spans="2:2">
      <c r="B566" s="3"/>
    </row>
    <row r="567" spans="2:2">
      <c r="B567" s="3"/>
    </row>
    <row r="568" spans="2:2">
      <c r="B568" s="3"/>
    </row>
    <row r="569" spans="2:2">
      <c r="B569" s="3"/>
    </row>
    <row r="570" spans="2:2">
      <c r="B570" s="3"/>
    </row>
    <row r="571" spans="2:2">
      <c r="B571" s="3"/>
    </row>
    <row r="572" spans="2:2">
      <c r="B572" s="3"/>
    </row>
    <row r="573" spans="2:2">
      <c r="B573" s="3"/>
    </row>
    <row r="574" spans="2:2">
      <c r="B574" s="3"/>
    </row>
    <row r="575" spans="2:2">
      <c r="B575" s="3"/>
    </row>
    <row r="576" spans="2:2">
      <c r="B576" s="3"/>
    </row>
    <row r="577" spans="2:2">
      <c r="B577" s="3"/>
    </row>
    <row r="578" spans="2:2">
      <c r="B578" s="3"/>
    </row>
    <row r="579" spans="2:2">
      <c r="B579" s="3"/>
    </row>
    <row r="580" spans="2:2">
      <c r="B580" s="3"/>
    </row>
    <row r="581" spans="2:2">
      <c r="B581" s="3"/>
    </row>
    <row r="582" spans="2:2">
      <c r="B582" s="3"/>
    </row>
    <row r="583" spans="2:2">
      <c r="B583" s="3"/>
    </row>
    <row r="584" spans="2:2">
      <c r="B584" s="3"/>
    </row>
    <row r="585" spans="2:2">
      <c r="B585" s="3"/>
    </row>
    <row r="586" spans="2:2">
      <c r="B586" s="3"/>
    </row>
    <row r="587" spans="2:2">
      <c r="B587" s="3"/>
    </row>
    <row r="588" spans="2:2">
      <c r="B588" s="3"/>
    </row>
    <row r="589" spans="2:2">
      <c r="B589" s="3"/>
    </row>
    <row r="590" spans="2:2">
      <c r="B590" s="3"/>
    </row>
    <row r="591" spans="2:2">
      <c r="B591" s="3"/>
    </row>
    <row r="592" spans="2:2">
      <c r="B592" s="3"/>
    </row>
    <row r="593" spans="2:2">
      <c r="B593" s="3"/>
    </row>
    <row r="594" spans="2:2">
      <c r="B594" s="3"/>
    </row>
    <row r="595" spans="2:2">
      <c r="B595" s="3"/>
    </row>
    <row r="596" spans="2:2">
      <c r="B596" s="3"/>
    </row>
    <row r="597" spans="2:2">
      <c r="B597" s="3"/>
    </row>
    <row r="598" spans="2:2">
      <c r="B598" s="3"/>
    </row>
    <row r="599" spans="2:2">
      <c r="B599" s="3"/>
    </row>
    <row r="600" spans="2:2">
      <c r="B600" s="3"/>
    </row>
    <row r="601" spans="2:2">
      <c r="B601" s="3"/>
    </row>
    <row r="602" spans="2:2">
      <c r="B602" s="3"/>
    </row>
    <row r="603" spans="2:2">
      <c r="B603" s="3"/>
    </row>
    <row r="604" spans="2:2">
      <c r="B604" s="3"/>
    </row>
    <row r="605" spans="2:2">
      <c r="B605" s="3"/>
    </row>
    <row r="606" spans="2:2">
      <c r="B606" s="3"/>
    </row>
    <row r="607" spans="2:2">
      <c r="B607" s="3"/>
    </row>
    <row r="608" spans="2:2">
      <c r="B608" s="3"/>
    </row>
    <row r="609" spans="2:2">
      <c r="B609" s="3"/>
    </row>
    <row r="610" spans="2:2">
      <c r="B610" s="3"/>
    </row>
    <row r="611" spans="2:2">
      <c r="B611" s="3"/>
    </row>
    <row r="612" spans="2:2">
      <c r="B612" s="3"/>
    </row>
    <row r="613" spans="2:2">
      <c r="B613" s="3"/>
    </row>
    <row r="614" spans="2:2">
      <c r="B614" s="3"/>
    </row>
    <row r="615" spans="2:2">
      <c r="B615" s="3"/>
    </row>
    <row r="616" spans="2:2">
      <c r="B616" s="3"/>
    </row>
    <row r="617" spans="2:2">
      <c r="B617" s="3"/>
    </row>
    <row r="618" spans="2:2">
      <c r="B618" s="3"/>
    </row>
    <row r="619" spans="2:2">
      <c r="B619" s="3"/>
    </row>
    <row r="620" spans="2:2">
      <c r="B620" s="3"/>
    </row>
    <row r="621" spans="2:2">
      <c r="B621" s="3"/>
    </row>
    <row r="622" spans="2:2">
      <c r="B622" s="3"/>
    </row>
    <row r="623" spans="2:2">
      <c r="B623" s="3"/>
    </row>
    <row r="624" spans="2:2">
      <c r="B624" s="3"/>
    </row>
    <row r="625" spans="2:2">
      <c r="B625" s="3"/>
    </row>
    <row r="626" spans="2:2">
      <c r="B626" s="3"/>
    </row>
    <row r="627" spans="2:2">
      <c r="B627" s="3"/>
    </row>
    <row r="628" spans="2:2">
      <c r="B628" s="3"/>
    </row>
    <row r="629" spans="2:2">
      <c r="B629" s="3"/>
    </row>
    <row r="630" spans="2:2">
      <c r="B630" s="3"/>
    </row>
    <row r="631" spans="2:2">
      <c r="B631" s="3"/>
    </row>
    <row r="632" spans="2:2">
      <c r="B632" s="3"/>
    </row>
    <row r="633" spans="2:2">
      <c r="B633" s="3"/>
    </row>
    <row r="634" spans="2:2">
      <c r="B634" s="3"/>
    </row>
    <row r="635" spans="2:2">
      <c r="B635" s="3"/>
    </row>
    <row r="636" spans="2:2">
      <c r="B636" s="3"/>
    </row>
    <row r="637" spans="2:2">
      <c r="B637" s="3"/>
    </row>
    <row r="638" spans="2:2">
      <c r="B638" s="3"/>
    </row>
    <row r="639" spans="2:2">
      <c r="B639" s="3"/>
    </row>
    <row r="640" spans="2:2">
      <c r="B640" s="3"/>
    </row>
    <row r="641" spans="2:2">
      <c r="B641" s="3"/>
    </row>
    <row r="642" spans="2:2">
      <c r="B642" s="3"/>
    </row>
    <row r="643" spans="2:2">
      <c r="B643" s="3"/>
    </row>
    <row r="644" spans="2:2">
      <c r="B644" s="3"/>
    </row>
    <row r="645" spans="2:2">
      <c r="B645" s="3"/>
    </row>
    <row r="646" spans="2:2">
      <c r="B646" s="3"/>
    </row>
    <row r="647" spans="2:2">
      <c r="B647" s="3"/>
    </row>
    <row r="648" spans="2:2">
      <c r="B648" s="3"/>
    </row>
    <row r="649" spans="2:2">
      <c r="B649" s="3"/>
    </row>
    <row r="650" spans="2:2">
      <c r="B650" s="3"/>
    </row>
    <row r="651" spans="2:2">
      <c r="B651" s="3"/>
    </row>
    <row r="652" spans="2:2">
      <c r="B652" s="3"/>
    </row>
    <row r="653" spans="2:2">
      <c r="B653" s="3"/>
    </row>
    <row r="654" spans="2:2">
      <c r="B654" s="3"/>
    </row>
    <row r="655" spans="2:2">
      <c r="B655" s="3"/>
    </row>
    <row r="656" spans="2:2">
      <c r="B656" s="3"/>
    </row>
    <row r="657" spans="2:2">
      <c r="B657" s="3"/>
    </row>
    <row r="658" spans="2:2">
      <c r="B658" s="3"/>
    </row>
    <row r="659" spans="2:2">
      <c r="B659" s="3"/>
    </row>
    <row r="660" spans="2:2">
      <c r="B660" s="3"/>
    </row>
    <row r="661" spans="2:2">
      <c r="B661" s="3"/>
    </row>
    <row r="662" spans="2:2">
      <c r="B662" s="3"/>
    </row>
    <row r="663" spans="2:2">
      <c r="B663" s="3"/>
    </row>
    <row r="664" spans="2:2">
      <c r="B664" s="3"/>
    </row>
    <row r="665" spans="2:2">
      <c r="B665" s="3"/>
    </row>
    <row r="666" spans="2:2">
      <c r="B666" s="3"/>
    </row>
    <row r="667" spans="2:2">
      <c r="B667" s="3"/>
    </row>
    <row r="668" spans="2:2">
      <c r="B668" s="3"/>
    </row>
    <row r="669" spans="2:2">
      <c r="B669" s="3"/>
    </row>
    <row r="670" spans="2:2">
      <c r="B670" s="3"/>
    </row>
    <row r="671" spans="2:2">
      <c r="B671" s="3"/>
    </row>
    <row r="672" spans="2:2">
      <c r="B672" s="3"/>
    </row>
    <row r="673" spans="2:2">
      <c r="B673" s="3"/>
    </row>
    <row r="674" spans="2:2">
      <c r="B674" s="3"/>
    </row>
    <row r="675" spans="2:2">
      <c r="B675" s="3"/>
    </row>
    <row r="676" spans="2:2">
      <c r="B676" s="3"/>
    </row>
    <row r="677" spans="2:2">
      <c r="B677" s="3"/>
    </row>
    <row r="678" spans="2:2">
      <c r="B678" s="3"/>
    </row>
    <row r="679" spans="2:2">
      <c r="B679" s="3"/>
    </row>
    <row r="680" spans="2:2">
      <c r="B680" s="3"/>
    </row>
    <row r="681" spans="2:2">
      <c r="B681" s="3"/>
    </row>
    <row r="682" spans="2:2">
      <c r="B682" s="3"/>
    </row>
    <row r="683" spans="2:2">
      <c r="B683" s="3"/>
    </row>
    <row r="684" spans="2:2">
      <c r="B684" s="3"/>
    </row>
    <row r="685" spans="2:2">
      <c r="B685" s="3"/>
    </row>
    <row r="686" spans="2:2">
      <c r="B686" s="3"/>
    </row>
    <row r="687" spans="2:2">
      <c r="B687" s="3"/>
    </row>
    <row r="688" spans="2:2">
      <c r="B688" s="3"/>
    </row>
    <row r="689" spans="2:2">
      <c r="B689" s="3"/>
    </row>
    <row r="690" spans="2:2">
      <c r="B690" s="3"/>
    </row>
    <row r="691" spans="2:2">
      <c r="B691" s="3"/>
    </row>
    <row r="692" spans="2:2">
      <c r="B692" s="3"/>
    </row>
    <row r="693" spans="2:2">
      <c r="B693" s="3"/>
    </row>
    <row r="694" spans="2:2">
      <c r="B694" s="3"/>
    </row>
    <row r="695" spans="2:2">
      <c r="B695" s="3"/>
    </row>
    <row r="696" spans="2:2">
      <c r="B696" s="3"/>
    </row>
    <row r="697" spans="2:2">
      <c r="B697" s="3"/>
    </row>
    <row r="698" spans="2:2">
      <c r="B698" s="3"/>
    </row>
    <row r="699" spans="2:2">
      <c r="B699" s="3"/>
    </row>
    <row r="700" spans="2:2">
      <c r="B700" s="3"/>
    </row>
    <row r="701" spans="2:2">
      <c r="B701" s="3"/>
    </row>
    <row r="702" spans="2:2">
      <c r="B702" s="3"/>
    </row>
    <row r="703" spans="2:2">
      <c r="B703" s="3"/>
    </row>
    <row r="704" spans="2:2">
      <c r="B704" s="3"/>
    </row>
    <row r="705" spans="2:2">
      <c r="B705" s="3"/>
    </row>
    <row r="706" spans="2:2">
      <c r="B706" s="3"/>
    </row>
    <row r="707" spans="2:2">
      <c r="B707" s="3"/>
    </row>
    <row r="708" spans="2:2">
      <c r="B708" s="3"/>
    </row>
    <row r="709" spans="2:2">
      <c r="B709" s="3"/>
    </row>
    <row r="710" spans="2:2">
      <c r="B710" s="3"/>
    </row>
    <row r="711" spans="2:2">
      <c r="B711" s="3"/>
    </row>
    <row r="712" spans="2:2">
      <c r="B712" s="3"/>
    </row>
    <row r="713" spans="2:2">
      <c r="B713" s="3"/>
    </row>
    <row r="714" spans="2:2">
      <c r="B714" s="3"/>
    </row>
    <row r="715" spans="2:2">
      <c r="B715" s="3"/>
    </row>
    <row r="716" spans="2:2">
      <c r="B716" s="3"/>
    </row>
    <row r="717" spans="2:2">
      <c r="B717" s="3"/>
    </row>
    <row r="718" spans="2:2">
      <c r="B718" s="3"/>
    </row>
    <row r="719" spans="2:2">
      <c r="B719" s="3"/>
    </row>
    <row r="720" spans="2:2">
      <c r="B720" s="3"/>
    </row>
    <row r="721" spans="2:2">
      <c r="B721" s="3"/>
    </row>
    <row r="722" spans="2:2">
      <c r="B722" s="3"/>
    </row>
    <row r="723" spans="2:2">
      <c r="B723" s="3"/>
    </row>
    <row r="724" spans="2:2">
      <c r="B724" s="3"/>
    </row>
    <row r="725" spans="2:2">
      <c r="B725" s="3"/>
    </row>
    <row r="726" spans="2:2">
      <c r="B726" s="3"/>
    </row>
    <row r="727" spans="2:2">
      <c r="B727" s="3"/>
    </row>
    <row r="728" spans="2:2">
      <c r="B728" s="3"/>
    </row>
    <row r="729" spans="2:2">
      <c r="B729" s="3"/>
    </row>
    <row r="730" spans="2:2">
      <c r="B730" s="3"/>
    </row>
    <row r="731" spans="2:2">
      <c r="B731" s="3"/>
    </row>
    <row r="732" spans="2:2">
      <c r="B732" s="3"/>
    </row>
    <row r="733" spans="2:2">
      <c r="B733" s="3"/>
    </row>
    <row r="734" spans="2:2">
      <c r="B734" s="3"/>
    </row>
    <row r="735" spans="2:2">
      <c r="B735" s="3"/>
    </row>
    <row r="736" spans="2:2">
      <c r="B736" s="3"/>
    </row>
    <row r="737" spans="2:2">
      <c r="B737" s="3"/>
    </row>
    <row r="738" spans="2:2">
      <c r="B738" s="3"/>
    </row>
    <row r="739" spans="2:2">
      <c r="B739" s="3"/>
    </row>
    <row r="740" spans="2:2">
      <c r="B740" s="3"/>
    </row>
    <row r="741" spans="2:2">
      <c r="B741" s="3"/>
    </row>
    <row r="742" spans="2:2">
      <c r="B742" s="3"/>
    </row>
    <row r="743" spans="2:2">
      <c r="B743" s="3"/>
    </row>
    <row r="744" spans="2:2">
      <c r="B744" s="3"/>
    </row>
    <row r="745" spans="2:2">
      <c r="B745" s="3"/>
    </row>
    <row r="746" spans="2:2">
      <c r="B746" s="3"/>
    </row>
    <row r="747" spans="2:2">
      <c r="B747" s="3"/>
    </row>
    <row r="748" spans="2:2">
      <c r="B748" s="3"/>
    </row>
    <row r="749" spans="2:2">
      <c r="B749" s="3"/>
    </row>
    <row r="750" spans="2:2">
      <c r="B750" s="3"/>
    </row>
    <row r="751" spans="2:2">
      <c r="B751" s="3"/>
    </row>
    <row r="752" spans="2:2">
      <c r="B752" s="3"/>
    </row>
    <row r="753" spans="2:2">
      <c r="B753" s="3"/>
    </row>
    <row r="754" spans="2:2">
      <c r="B754" s="3"/>
    </row>
    <row r="755" spans="2:2">
      <c r="B755" s="3"/>
    </row>
    <row r="756" spans="2:2">
      <c r="B756" s="3"/>
    </row>
    <row r="757" spans="2:2">
      <c r="B757" s="3"/>
    </row>
    <row r="758" spans="2:2">
      <c r="B758" s="3"/>
    </row>
    <row r="759" spans="2:2">
      <c r="B759" s="3"/>
    </row>
    <row r="760" spans="2:2">
      <c r="B760" s="3"/>
    </row>
    <row r="761" spans="2:2">
      <c r="B761" s="3"/>
    </row>
    <row r="762" spans="2:2">
      <c r="B762" s="3"/>
    </row>
    <row r="763" spans="2:2">
      <c r="B763" s="3"/>
    </row>
    <row r="764" spans="2:2">
      <c r="B764" s="3"/>
    </row>
    <row r="765" spans="2:2">
      <c r="B765" s="3"/>
    </row>
    <row r="766" spans="2:2">
      <c r="B766" s="3"/>
    </row>
    <row r="767" spans="2:2">
      <c r="B767" s="3"/>
    </row>
    <row r="768" spans="2:2">
      <c r="B768" s="3"/>
    </row>
    <row r="769" spans="2:2">
      <c r="B769" s="3"/>
    </row>
    <row r="770" spans="2:2">
      <c r="B770" s="3"/>
    </row>
    <row r="771" spans="2:2">
      <c r="B771" s="3"/>
    </row>
    <row r="772" spans="2:2">
      <c r="B772" s="3"/>
    </row>
    <row r="773" spans="2:2">
      <c r="B773" s="3"/>
    </row>
    <row r="774" spans="2:2">
      <c r="B774" s="3"/>
    </row>
    <row r="775" spans="2:2">
      <c r="B775" s="3"/>
    </row>
    <row r="776" spans="2:2">
      <c r="B776" s="3"/>
    </row>
    <row r="777" spans="2:2">
      <c r="B777" s="3"/>
    </row>
    <row r="778" spans="2:2">
      <c r="B778" s="3"/>
    </row>
    <row r="779" spans="2:2">
      <c r="B779" s="3"/>
    </row>
    <row r="780" spans="2:2">
      <c r="B780" s="3"/>
    </row>
    <row r="781" spans="2:2">
      <c r="B781" s="3"/>
    </row>
    <row r="782" spans="2:2">
      <c r="B782" s="3"/>
    </row>
    <row r="783" spans="2:2">
      <c r="B783" s="3"/>
    </row>
    <row r="784" spans="2:2">
      <c r="B784" s="3"/>
    </row>
    <row r="785" spans="2:2">
      <c r="B785" s="3"/>
    </row>
    <row r="786" spans="2:2">
      <c r="B786" s="3"/>
    </row>
    <row r="787" spans="2:2">
      <c r="B787" s="3"/>
    </row>
    <row r="788" spans="2:2">
      <c r="B788" s="3"/>
    </row>
    <row r="789" spans="2:2">
      <c r="B789" s="3"/>
    </row>
    <row r="790" spans="2:2">
      <c r="B790" s="3"/>
    </row>
    <row r="791" spans="2:2">
      <c r="B791" s="3"/>
    </row>
    <row r="792" spans="2:2">
      <c r="B792" s="3"/>
    </row>
    <row r="793" spans="2:2">
      <c r="B793" s="3"/>
    </row>
    <row r="794" spans="2:2">
      <c r="B794" s="3"/>
    </row>
    <row r="795" spans="2:2">
      <c r="B795" s="3"/>
    </row>
    <row r="796" spans="2:2">
      <c r="B796" s="3"/>
    </row>
    <row r="797" spans="2:2">
      <c r="B797" s="3"/>
    </row>
    <row r="798" spans="2:2">
      <c r="B798" s="3"/>
    </row>
    <row r="799" spans="2:2">
      <c r="B799" s="3"/>
    </row>
    <row r="800" spans="2:2">
      <c r="B800" s="3"/>
    </row>
    <row r="801" spans="2:2">
      <c r="B801" s="3"/>
    </row>
    <row r="802" spans="2:2">
      <c r="B802" s="3"/>
    </row>
    <row r="803" spans="2:2">
      <c r="B803" s="3"/>
    </row>
    <row r="804" spans="2:2">
      <c r="B804" s="3"/>
    </row>
    <row r="805" spans="2:2">
      <c r="B805" s="3"/>
    </row>
    <row r="806" spans="2:2">
      <c r="B806" s="3"/>
    </row>
    <row r="807" spans="2:2">
      <c r="B807" s="3"/>
    </row>
    <row r="808" spans="2:2">
      <c r="B808" s="3"/>
    </row>
    <row r="809" spans="2:2">
      <c r="B809" s="3"/>
    </row>
    <row r="810" spans="2:2">
      <c r="B810" s="3"/>
    </row>
    <row r="811" spans="2:2">
      <c r="B811" s="3"/>
    </row>
    <row r="812" spans="2:2">
      <c r="B812" s="3"/>
    </row>
    <row r="813" spans="2:2">
      <c r="B813" s="3"/>
    </row>
    <row r="814" spans="2:2">
      <c r="B814" s="3"/>
    </row>
    <row r="815" spans="2:2">
      <c r="B815" s="3"/>
    </row>
    <row r="816" spans="2:2">
      <c r="B816" s="3"/>
    </row>
    <row r="817" spans="2:2">
      <c r="B817" s="3"/>
    </row>
    <row r="818" spans="2:2">
      <c r="B818" s="3"/>
    </row>
    <row r="819" spans="2:2">
      <c r="B819" s="3"/>
    </row>
    <row r="820" spans="2:2">
      <c r="B820" s="3"/>
    </row>
    <row r="821" spans="2:2">
      <c r="B821" s="3"/>
    </row>
    <row r="822" spans="2:2">
      <c r="B822" s="3"/>
    </row>
    <row r="823" spans="2:2">
      <c r="B823" s="3"/>
    </row>
    <row r="824" spans="2:2">
      <c r="B824" s="3"/>
    </row>
    <row r="825" spans="2:2">
      <c r="B825" s="3"/>
    </row>
    <row r="826" spans="2:2">
      <c r="B826" s="3"/>
    </row>
    <row r="827" spans="2:2">
      <c r="B827" s="3"/>
    </row>
    <row r="828" spans="2:2">
      <c r="B828" s="3"/>
    </row>
    <row r="829" spans="2:2">
      <c r="B829" s="3"/>
    </row>
    <row r="830" spans="2:2">
      <c r="B830" s="3"/>
    </row>
    <row r="831" spans="2:2">
      <c r="B831" s="3"/>
    </row>
    <row r="832" spans="2:2">
      <c r="B832" s="3"/>
    </row>
    <row r="833" spans="2:2">
      <c r="B833" s="3"/>
    </row>
    <row r="834" spans="2:2">
      <c r="B834" s="3"/>
    </row>
    <row r="835" spans="2:2">
      <c r="B835" s="3"/>
    </row>
    <row r="836" spans="2:2">
      <c r="B836" s="3"/>
    </row>
    <row r="837" spans="2:2">
      <c r="B837" s="3"/>
    </row>
    <row r="838" spans="2:2">
      <c r="B838" s="3"/>
    </row>
    <row r="839" spans="2:2">
      <c r="B839" s="3"/>
    </row>
    <row r="840" spans="2:2">
      <c r="B840" s="3"/>
    </row>
    <row r="841" spans="2:2">
      <c r="B841" s="3"/>
    </row>
    <row r="842" spans="2:2">
      <c r="B842" s="3"/>
    </row>
    <row r="843" spans="2:2">
      <c r="B843" s="3"/>
    </row>
    <row r="844" spans="2:2">
      <c r="B844" s="3"/>
    </row>
    <row r="845" spans="2:2">
      <c r="B845" s="3"/>
    </row>
    <row r="846" spans="2:2">
      <c r="B846" s="3"/>
    </row>
    <row r="847" spans="2:2">
      <c r="B847" s="3"/>
    </row>
    <row r="848" spans="2:2">
      <c r="B848" s="3"/>
    </row>
    <row r="849" spans="2:2">
      <c r="B849" s="3"/>
    </row>
    <row r="850" spans="2:2">
      <c r="B850" s="3"/>
    </row>
    <row r="851" spans="2:2">
      <c r="B851" s="3"/>
    </row>
    <row r="852" spans="2:2">
      <c r="B852" s="3"/>
    </row>
    <row r="853" spans="2:2">
      <c r="B853" s="3"/>
    </row>
    <row r="854" spans="2:2">
      <c r="B854" s="3"/>
    </row>
    <row r="855" spans="2:2">
      <c r="B855" s="3"/>
    </row>
    <row r="856" spans="2:2">
      <c r="B856" s="3"/>
    </row>
    <row r="857" spans="2:2">
      <c r="B857" s="3"/>
    </row>
    <row r="858" spans="2:2">
      <c r="B858" s="3"/>
    </row>
    <row r="859" spans="2:2">
      <c r="B859" s="3"/>
    </row>
    <row r="860" spans="2:2">
      <c r="B860" s="3"/>
    </row>
    <row r="861" spans="2:2">
      <c r="B861" s="3"/>
    </row>
    <row r="862" spans="2:2">
      <c r="B862" s="3"/>
    </row>
    <row r="863" spans="2:2">
      <c r="B863" s="3"/>
    </row>
    <row r="864" spans="2:2">
      <c r="B864" s="3"/>
    </row>
    <row r="865" spans="2:2">
      <c r="B865" s="3"/>
    </row>
    <row r="866" spans="2:2">
      <c r="B866" s="3"/>
    </row>
    <row r="867" spans="2:2">
      <c r="B867" s="3"/>
    </row>
    <row r="868" spans="2:2">
      <c r="B868" s="3"/>
    </row>
    <row r="869" spans="2:2">
      <c r="B869" s="3"/>
    </row>
    <row r="870" spans="2:2">
      <c r="B870" s="3"/>
    </row>
    <row r="871" spans="2:2">
      <c r="B871" s="3"/>
    </row>
    <row r="872" spans="2:2">
      <c r="B872" s="3"/>
    </row>
    <row r="873" spans="2:2">
      <c r="B873" s="3"/>
    </row>
    <row r="874" spans="2:2">
      <c r="B874" s="3"/>
    </row>
    <row r="875" spans="2:2">
      <c r="B875" s="3"/>
    </row>
    <row r="876" spans="2:2">
      <c r="B876" s="3"/>
    </row>
    <row r="877" spans="2:2">
      <c r="B877" s="3"/>
    </row>
    <row r="878" spans="2:2">
      <c r="B878" s="3"/>
    </row>
    <row r="879" spans="2:2">
      <c r="B879" s="3"/>
    </row>
    <row r="880" spans="2:2">
      <c r="B880" s="3"/>
    </row>
    <row r="881" spans="2:2">
      <c r="B881" s="3"/>
    </row>
    <row r="882" spans="2:2">
      <c r="B882" s="3"/>
    </row>
    <row r="883" spans="2:2">
      <c r="B883" s="3"/>
    </row>
    <row r="884" spans="2:2">
      <c r="B884" s="3"/>
    </row>
    <row r="885" spans="2:2">
      <c r="B885" s="3"/>
    </row>
    <row r="886" spans="2:2">
      <c r="B886" s="3"/>
    </row>
    <row r="887" spans="2:2">
      <c r="B887" s="3"/>
    </row>
    <row r="888" spans="2:2">
      <c r="B888" s="3"/>
    </row>
    <row r="889" spans="2:2">
      <c r="B889" s="3"/>
    </row>
    <row r="890" spans="2:2">
      <c r="B890" s="3"/>
    </row>
    <row r="891" spans="2:2">
      <c r="B891" s="3"/>
    </row>
    <row r="892" spans="2:2">
      <c r="B892" s="3"/>
    </row>
    <row r="893" spans="2:2">
      <c r="B893" s="3"/>
    </row>
    <row r="894" spans="2:2">
      <c r="B894" s="3"/>
    </row>
    <row r="895" spans="2:2">
      <c r="B895" s="3"/>
    </row>
    <row r="896" spans="2:2">
      <c r="B896" s="3"/>
    </row>
    <row r="897" spans="2:2">
      <c r="B897" s="3"/>
    </row>
    <row r="898" spans="2:2">
      <c r="B898" s="3"/>
    </row>
    <row r="899" spans="2:2">
      <c r="B899" s="3"/>
    </row>
    <row r="900" spans="2:2">
      <c r="B900" s="3"/>
    </row>
    <row r="901" spans="2:2">
      <c r="B901" s="3"/>
    </row>
    <row r="902" spans="2:2">
      <c r="B902" s="3"/>
    </row>
    <row r="903" spans="2:2">
      <c r="B903" s="3"/>
    </row>
    <row r="904" spans="2:2">
      <c r="B904" s="3"/>
    </row>
    <row r="905" spans="2:2">
      <c r="B905" s="3"/>
    </row>
    <row r="906" spans="2:2">
      <c r="B906" s="3"/>
    </row>
    <row r="907" spans="2:2">
      <c r="B907" s="3"/>
    </row>
    <row r="908" spans="2:2">
      <c r="B908" s="3"/>
    </row>
    <row r="909" spans="2:2">
      <c r="B909" s="3"/>
    </row>
    <row r="910" spans="2:2">
      <c r="B910" s="3"/>
    </row>
    <row r="911" spans="2:2">
      <c r="B911" s="3"/>
    </row>
    <row r="912" spans="2:2">
      <c r="B912" s="3"/>
    </row>
    <row r="913" spans="2:2">
      <c r="B913" s="3"/>
    </row>
    <row r="914" spans="2:2">
      <c r="B914" s="3"/>
    </row>
    <row r="915" spans="2:2">
      <c r="B915" s="3"/>
    </row>
    <row r="916" spans="2:2">
      <c r="B916" s="3"/>
    </row>
    <row r="917" spans="2:2">
      <c r="B917" s="3"/>
    </row>
    <row r="918" spans="2:2">
      <c r="B918" s="3"/>
    </row>
    <row r="919" spans="2:2">
      <c r="B919" s="3"/>
    </row>
    <row r="920" spans="2:2">
      <c r="B920" s="3"/>
    </row>
    <row r="921" spans="2:2">
      <c r="B921" s="3"/>
    </row>
    <row r="922" spans="2:2">
      <c r="B922" s="3"/>
    </row>
    <row r="923" spans="2:2">
      <c r="B923" s="3"/>
    </row>
    <row r="924" spans="2:2">
      <c r="B924" s="3"/>
    </row>
    <row r="925" spans="2:2">
      <c r="B925" s="3"/>
    </row>
    <row r="926" spans="2:2">
      <c r="B926" s="3"/>
    </row>
    <row r="927" spans="2:2">
      <c r="B927" s="3"/>
    </row>
    <row r="928" spans="2:2">
      <c r="B928" s="3"/>
    </row>
    <row r="929" spans="2:2">
      <c r="B929" s="3"/>
    </row>
    <row r="930" spans="2:2">
      <c r="B930" s="3"/>
    </row>
    <row r="931" spans="2:2">
      <c r="B931" s="3"/>
    </row>
    <row r="932" spans="2:2">
      <c r="B932" s="3"/>
    </row>
    <row r="933" spans="2:2">
      <c r="B933" s="3"/>
    </row>
    <row r="934" spans="2:2">
      <c r="B934" s="3"/>
    </row>
    <row r="935" spans="2:2">
      <c r="B935" s="3"/>
    </row>
    <row r="936" spans="2:2">
      <c r="B936" s="3"/>
    </row>
    <row r="937" spans="2:2">
      <c r="B937" s="3"/>
    </row>
    <row r="938" spans="2:2">
      <c r="B938" s="3"/>
    </row>
    <row r="939" spans="2:2">
      <c r="B939" s="3"/>
    </row>
    <row r="940" spans="2:2">
      <c r="B940" s="3"/>
    </row>
    <row r="941" spans="2:2">
      <c r="B941" s="3"/>
    </row>
    <row r="942" spans="2:2">
      <c r="B942" s="3"/>
    </row>
    <row r="943" spans="2:2">
      <c r="B943" s="3"/>
    </row>
    <row r="944" spans="2:2">
      <c r="B944" s="3"/>
    </row>
    <row r="945" spans="2:2">
      <c r="B945" s="3"/>
    </row>
    <row r="946" spans="2:2">
      <c r="B946" s="3"/>
    </row>
    <row r="947" spans="2:2">
      <c r="B947" s="3"/>
    </row>
    <row r="948" spans="2:2">
      <c r="B948" s="3"/>
    </row>
    <row r="949" spans="2:2">
      <c r="B949" s="3"/>
    </row>
    <row r="950" spans="2:2">
      <c r="B950" s="3"/>
    </row>
    <row r="951" spans="2:2">
      <c r="B951" s="3"/>
    </row>
    <row r="952" spans="2:2">
      <c r="B952" s="3"/>
    </row>
    <row r="953" spans="2:2">
      <c r="B953" s="3"/>
    </row>
    <row r="954" spans="2:2">
      <c r="B954" s="3"/>
    </row>
    <row r="955" spans="2:2">
      <c r="B955" s="3"/>
    </row>
    <row r="956" spans="2:2">
      <c r="B956" s="3"/>
    </row>
    <row r="957" spans="2:2">
      <c r="B957" s="3"/>
    </row>
    <row r="958" spans="2:2">
      <c r="B958" s="3"/>
    </row>
    <row r="959" spans="2:2">
      <c r="B959" s="3"/>
    </row>
    <row r="960" spans="2:2">
      <c r="B960" s="3"/>
    </row>
    <row r="961" spans="2:2">
      <c r="B961" s="3"/>
    </row>
    <row r="962" spans="2:2">
      <c r="B962" s="3"/>
    </row>
    <row r="963" spans="2:2">
      <c r="B963" s="3"/>
    </row>
    <row r="964" spans="2:2">
      <c r="B964" s="3"/>
    </row>
    <row r="965" spans="2:2">
      <c r="B965" s="3"/>
    </row>
    <row r="966" spans="2:2">
      <c r="B966" s="3"/>
    </row>
    <row r="967" spans="2:2">
      <c r="B967" s="3"/>
    </row>
    <row r="968" spans="2:2">
      <c r="B968" s="3"/>
    </row>
    <row r="969" spans="2:2">
      <c r="B969" s="3"/>
    </row>
    <row r="970" spans="2:2">
      <c r="B970" s="3"/>
    </row>
    <row r="971" spans="2:2">
      <c r="B971" s="3"/>
    </row>
    <row r="972" spans="2:2">
      <c r="B972" s="3"/>
    </row>
    <row r="973" spans="2:2">
      <c r="B973" s="3"/>
    </row>
    <row r="974" spans="2:2">
      <c r="B974" s="3"/>
    </row>
    <row r="975" spans="2:2">
      <c r="B975" s="3"/>
    </row>
    <row r="976" spans="2:2">
      <c r="B976" s="3"/>
    </row>
    <row r="977" spans="2:2">
      <c r="B977" s="3"/>
    </row>
    <row r="978" spans="2:2">
      <c r="B978" s="3"/>
    </row>
  </sheetData>
  <mergeCells count="22">
    <mergeCell ref="A34:B34"/>
    <mergeCell ref="A24:B24"/>
    <mergeCell ref="F21:G21"/>
    <mergeCell ref="F25:G25"/>
    <mergeCell ref="A1:I1"/>
    <mergeCell ref="A9:B9"/>
    <mergeCell ref="F9:G9"/>
    <mergeCell ref="F19:G19"/>
    <mergeCell ref="F15:G15"/>
    <mergeCell ref="A6:D6"/>
    <mergeCell ref="F6:I6"/>
    <mergeCell ref="F7:G8"/>
    <mergeCell ref="A7:B8"/>
    <mergeCell ref="A14:B14"/>
    <mergeCell ref="A32:B32"/>
    <mergeCell ref="A29:B29"/>
    <mergeCell ref="A22:B22"/>
    <mergeCell ref="A42:B42"/>
    <mergeCell ref="F42:G42"/>
    <mergeCell ref="A39:B39"/>
    <mergeCell ref="A38:B38"/>
    <mergeCell ref="F37:G37"/>
  </mergeCells>
  <phoneticPr fontId="0" type="noConversion"/>
  <pageMargins left="0.78" right="0.15" top="1.19" bottom="0.55000000000000004" header="0.12" footer="0.28000000000000003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ER54"/>
  <sheetViews>
    <sheetView view="pageBreakPreview" zoomScaleNormal="100" zoomScaleSheetLayoutView="100" workbookViewId="0">
      <pane ySplit="8" topLeftCell="A9" activePane="bottomLeft" state="frozen"/>
      <selection activeCell="K24" sqref="K24"/>
      <selection pane="bottomLeft" activeCell="A33" sqref="A33"/>
    </sheetView>
  </sheetViews>
  <sheetFormatPr defaultRowHeight="11.25"/>
  <cols>
    <col min="1" max="1" width="3" style="181" customWidth="1"/>
    <col min="2" max="2" width="45.140625" style="181" customWidth="1"/>
    <col min="3" max="3" width="9.5703125" style="181" customWidth="1"/>
    <col min="4" max="4" width="8.42578125" style="181" customWidth="1"/>
    <col min="5" max="5" width="1.140625" style="204" customWidth="1"/>
    <col min="6" max="6" width="3" style="181" customWidth="1"/>
    <col min="7" max="7" width="50.85546875" style="181" customWidth="1"/>
    <col min="8" max="8" width="9.5703125" style="181" customWidth="1"/>
    <col min="9" max="9" width="9.28515625" style="181" customWidth="1"/>
    <col min="10" max="16384" width="9.140625" style="181"/>
  </cols>
  <sheetData>
    <row r="1" spans="1:9" s="169" customFormat="1" ht="18.75">
      <c r="A1" s="366" t="s">
        <v>2</v>
      </c>
      <c r="B1" s="366"/>
      <c r="C1" s="366"/>
      <c r="D1" s="366"/>
      <c r="E1" s="366"/>
      <c r="F1" s="366"/>
      <c r="G1" s="366"/>
      <c r="H1" s="366"/>
      <c r="I1" s="366"/>
    </row>
    <row r="2" spans="1:9" s="297" customFormat="1" ht="23.25" customHeight="1">
      <c r="A2" s="294"/>
      <c r="B2" s="295" t="str">
        <f>БАЛАНС!B2</f>
        <v>на    ДКЦ 14 СОФИЯ ЕООД   ЕИК 000689549</v>
      </c>
      <c r="C2" s="296"/>
      <c r="D2" s="296"/>
      <c r="E2" s="296"/>
      <c r="F2" s="296"/>
      <c r="G2" s="296"/>
      <c r="H2" s="296"/>
      <c r="I2" s="296"/>
    </row>
    <row r="3" spans="1:9" s="297" customFormat="1" ht="15.75">
      <c r="A3" s="294"/>
      <c r="B3" s="298" t="str">
        <f>БАЛАНС!B3</f>
        <v>адрес    гр. София,   ул. "Д-р Стефан  Сарафов” № 7</v>
      </c>
      <c r="C3" s="298"/>
      <c r="D3" s="298"/>
      <c r="E3" s="298"/>
      <c r="F3" s="298"/>
      <c r="G3" s="298"/>
      <c r="H3" s="298"/>
      <c r="I3" s="298"/>
    </row>
    <row r="4" spans="1:9" s="297" customFormat="1" ht="15.75">
      <c r="A4" s="294"/>
      <c r="B4" s="298" t="s">
        <v>180</v>
      </c>
      <c r="C4" s="295"/>
      <c r="D4" s="295"/>
      <c r="E4" s="295"/>
      <c r="F4" s="295"/>
      <c r="G4" s="295"/>
      <c r="H4" s="295"/>
      <c r="I4" s="295"/>
    </row>
    <row r="5" spans="1:9" s="170" customFormat="1" ht="8.25" customHeight="1">
      <c r="A5" s="171"/>
      <c r="B5" s="172"/>
      <c r="C5" s="172"/>
      <c r="D5" s="172"/>
      <c r="E5" s="172"/>
      <c r="F5" s="172"/>
      <c r="G5" s="172"/>
      <c r="H5" s="172"/>
      <c r="I5" s="172"/>
    </row>
    <row r="6" spans="1:9" s="176" customFormat="1" ht="12.75" customHeight="1">
      <c r="A6" s="374" t="s">
        <v>46</v>
      </c>
      <c r="B6" s="375"/>
      <c r="C6" s="173" t="s">
        <v>20</v>
      </c>
      <c r="D6" s="174" t="s">
        <v>1</v>
      </c>
      <c r="E6" s="175"/>
      <c r="F6" s="369" t="s">
        <v>7</v>
      </c>
      <c r="G6" s="370"/>
      <c r="H6" s="173" t="s">
        <v>20</v>
      </c>
      <c r="I6" s="174" t="s">
        <v>1</v>
      </c>
    </row>
    <row r="7" spans="1:9" s="176" customFormat="1" ht="24">
      <c r="A7" s="376"/>
      <c r="B7" s="377"/>
      <c r="C7" s="177" t="s">
        <v>21</v>
      </c>
      <c r="D7" s="177" t="s">
        <v>22</v>
      </c>
      <c r="E7" s="175"/>
      <c r="F7" s="371"/>
      <c r="G7" s="372"/>
      <c r="H7" s="178" t="s">
        <v>21</v>
      </c>
      <c r="I7" s="178" t="s">
        <v>22</v>
      </c>
    </row>
    <row r="8" spans="1:9">
      <c r="A8" s="373" t="s">
        <v>9</v>
      </c>
      <c r="B8" s="373"/>
      <c r="C8" s="179">
        <v>1</v>
      </c>
      <c r="D8" s="179">
        <v>2</v>
      </c>
      <c r="E8" s="180"/>
      <c r="F8" s="373" t="s">
        <v>45</v>
      </c>
      <c r="G8" s="373"/>
      <c r="H8" s="179">
        <v>1</v>
      </c>
      <c r="I8" s="179">
        <v>2</v>
      </c>
    </row>
    <row r="9" spans="1:9" s="185" customFormat="1" ht="12.75">
      <c r="A9" s="367" t="s">
        <v>133</v>
      </c>
      <c r="B9" s="367"/>
      <c r="C9" s="182"/>
      <c r="D9" s="182"/>
      <c r="E9" s="183"/>
      <c r="F9" s="368" t="s">
        <v>145</v>
      </c>
      <c r="G9" s="367"/>
      <c r="H9" s="184"/>
      <c r="I9" s="184"/>
    </row>
    <row r="10" spans="1:9" s="190" customFormat="1" ht="12.75">
      <c r="A10" s="208">
        <v>1</v>
      </c>
      <c r="B10" s="206" t="s">
        <v>154</v>
      </c>
      <c r="C10" s="192">
        <f>SUM(C11:C12)</f>
        <v>110</v>
      </c>
      <c r="D10" s="192">
        <f>SUM(D11:D12)</f>
        <v>173</v>
      </c>
      <c r="E10" s="191"/>
      <c r="F10" s="208">
        <v>1</v>
      </c>
      <c r="G10" s="206" t="s">
        <v>146</v>
      </c>
      <c r="H10" s="192">
        <f>SUM(H11:H11)</f>
        <v>510</v>
      </c>
      <c r="I10" s="192">
        <f>SUM(I11:I11)</f>
        <v>909</v>
      </c>
    </row>
    <row r="11" spans="1:9" s="190" customFormat="1" ht="12.75">
      <c r="A11" s="209"/>
      <c r="B11" s="255" t="s">
        <v>134</v>
      </c>
      <c r="C11" s="254">
        <v>49</v>
      </c>
      <c r="D11" s="254">
        <v>63</v>
      </c>
      <c r="E11" s="191"/>
      <c r="F11" s="207"/>
      <c r="G11" s="253" t="s">
        <v>147</v>
      </c>
      <c r="H11" s="254">
        <v>510</v>
      </c>
      <c r="I11" s="254">
        <v>909</v>
      </c>
    </row>
    <row r="12" spans="1:9" s="190" customFormat="1" ht="12.75">
      <c r="A12" s="207"/>
      <c r="B12" s="255" t="s">
        <v>135</v>
      </c>
      <c r="C12" s="254">
        <v>61</v>
      </c>
      <c r="D12" s="254">
        <v>110</v>
      </c>
      <c r="E12" s="191"/>
      <c r="F12" s="261">
        <v>2</v>
      </c>
      <c r="G12" s="150" t="s">
        <v>148</v>
      </c>
      <c r="H12" s="259">
        <v>87</v>
      </c>
      <c r="I12" s="259">
        <v>131</v>
      </c>
    </row>
    <row r="13" spans="1:9" s="190" customFormat="1" ht="12.75">
      <c r="A13" s="208">
        <v>2</v>
      </c>
      <c r="B13" s="257" t="s">
        <v>136</v>
      </c>
      <c r="C13" s="192">
        <f>SUM(C14:C15)</f>
        <v>431</v>
      </c>
      <c r="D13" s="192">
        <f>SUM(D14:D15)</f>
        <v>775</v>
      </c>
      <c r="E13" s="256"/>
      <c r="F13" s="258"/>
      <c r="G13" s="241" t="s">
        <v>149</v>
      </c>
      <c r="H13" s="260">
        <v>1</v>
      </c>
      <c r="I13" s="260">
        <v>6</v>
      </c>
    </row>
    <row r="14" spans="1:9" s="190" customFormat="1" ht="12.75">
      <c r="A14" s="258"/>
      <c r="B14" s="255" t="s">
        <v>137</v>
      </c>
      <c r="C14" s="254">
        <v>369</v>
      </c>
      <c r="D14" s="254">
        <v>663</v>
      </c>
      <c r="E14" s="256"/>
      <c r="F14" s="207"/>
      <c r="G14" s="263" t="s">
        <v>173</v>
      </c>
      <c r="H14" s="215">
        <f>H10+H12</f>
        <v>597</v>
      </c>
      <c r="I14" s="215">
        <f>I10+I12</f>
        <v>1040</v>
      </c>
    </row>
    <row r="15" spans="1:9" s="190" customFormat="1" ht="12.75">
      <c r="A15" s="258"/>
      <c r="B15" s="255" t="s">
        <v>139</v>
      </c>
      <c r="C15" s="260">
        <v>62</v>
      </c>
      <c r="D15" s="260">
        <v>112</v>
      </c>
      <c r="E15" s="256"/>
      <c r="F15" s="269"/>
      <c r="G15" s="263" t="s">
        <v>176</v>
      </c>
      <c r="H15" s="270">
        <v>0</v>
      </c>
      <c r="I15" s="270">
        <v>0</v>
      </c>
    </row>
    <row r="16" spans="1:9" s="190" customFormat="1" ht="12.75">
      <c r="A16" s="262"/>
      <c r="B16" s="255" t="s">
        <v>152</v>
      </c>
      <c r="C16" s="260"/>
      <c r="D16" s="254"/>
      <c r="E16" s="256"/>
      <c r="F16" s="271"/>
      <c r="G16" s="272"/>
      <c r="H16" s="273"/>
      <c r="I16" s="274"/>
    </row>
    <row r="17" spans="1:9" s="190" customFormat="1" ht="12.75">
      <c r="A17" s="208">
        <v>2</v>
      </c>
      <c r="B17" s="257" t="s">
        <v>138</v>
      </c>
      <c r="C17" s="192">
        <f>C18</f>
        <v>29</v>
      </c>
      <c r="D17" s="192">
        <f>D18</f>
        <v>56</v>
      </c>
      <c r="E17" s="256"/>
      <c r="F17" s="323"/>
      <c r="G17" s="324"/>
      <c r="H17" s="325"/>
      <c r="I17" s="326"/>
    </row>
    <row r="18" spans="1:9" s="190" customFormat="1" ht="25.5">
      <c r="A18" s="209"/>
      <c r="B18" s="264" t="s">
        <v>155</v>
      </c>
      <c r="C18" s="254">
        <f>SUM(C19:C19)</f>
        <v>29</v>
      </c>
      <c r="D18" s="254">
        <f>SUM(D19:D19)</f>
        <v>56</v>
      </c>
      <c r="E18" s="256"/>
      <c r="F18" s="323"/>
      <c r="G18" s="324"/>
      <c r="H18" s="325"/>
      <c r="I18" s="326"/>
    </row>
    <row r="19" spans="1:9" s="190" customFormat="1" ht="12.75">
      <c r="A19" s="265"/>
      <c r="B19" s="255" t="s">
        <v>153</v>
      </c>
      <c r="C19" s="260">
        <v>29</v>
      </c>
      <c r="D19" s="260">
        <v>56</v>
      </c>
      <c r="E19" s="256"/>
      <c r="F19" s="323"/>
      <c r="G19" s="324"/>
      <c r="H19" s="325"/>
      <c r="I19" s="326"/>
    </row>
    <row r="20" spans="1:9" s="190" customFormat="1" ht="12.75">
      <c r="A20" s="208">
        <v>4</v>
      </c>
      <c r="B20" s="257" t="s">
        <v>140</v>
      </c>
      <c r="C20" s="187">
        <v>1</v>
      </c>
      <c r="D20" s="187">
        <v>22</v>
      </c>
      <c r="E20" s="256">
        <v>5</v>
      </c>
      <c r="F20" s="323"/>
      <c r="G20" s="324"/>
      <c r="H20" s="325"/>
      <c r="I20" s="326"/>
    </row>
    <row r="21" spans="1:9" s="190" customFormat="1" ht="12.75">
      <c r="A21" s="209"/>
      <c r="B21" s="255" t="s">
        <v>141</v>
      </c>
      <c r="C21" s="224"/>
      <c r="D21" s="224"/>
      <c r="E21" s="256"/>
      <c r="F21" s="362"/>
      <c r="G21" s="363"/>
      <c r="H21" s="193"/>
      <c r="I21" s="194"/>
    </row>
    <row r="22" spans="1:9" s="190" customFormat="1" ht="12.75">
      <c r="A22" s="266"/>
      <c r="B22" s="267" t="s">
        <v>170</v>
      </c>
      <c r="C22" s="268">
        <f>C10+C13+C17+C20</f>
        <v>571</v>
      </c>
      <c r="D22" s="268">
        <f>D10+D13+D17+D20</f>
        <v>1026</v>
      </c>
      <c r="E22" s="188"/>
      <c r="F22" s="362"/>
      <c r="G22" s="363"/>
      <c r="H22" s="193"/>
      <c r="I22" s="194"/>
    </row>
    <row r="23" spans="1:9" s="190" customFormat="1" ht="12.75">
      <c r="A23" s="266"/>
      <c r="B23" s="275" t="s">
        <v>171</v>
      </c>
      <c r="C23" s="215">
        <v>0</v>
      </c>
      <c r="D23" s="215">
        <v>0</v>
      </c>
      <c r="E23" s="188"/>
      <c r="F23" s="364"/>
      <c r="G23" s="365"/>
      <c r="H23" s="212"/>
      <c r="I23" s="213"/>
    </row>
    <row r="24" spans="1:9" s="190" customFormat="1" ht="12.75">
      <c r="A24" s="214">
        <v>8</v>
      </c>
      <c r="B24" s="134" t="s">
        <v>142</v>
      </c>
      <c r="C24" s="65">
        <f>IF(H14+H15-C22-C23&gt;0,H14+H15-C22-C23,0)</f>
        <v>26</v>
      </c>
      <c r="D24" s="65">
        <f>IF(I14+I15-D22-D23&gt;0,I14+I15-D22-D23,0)</f>
        <v>14</v>
      </c>
      <c r="E24" s="191"/>
      <c r="F24" s="217">
        <v>8</v>
      </c>
      <c r="G24" s="134" t="s">
        <v>150</v>
      </c>
      <c r="H24" s="65">
        <f>IF(C22+C23-H14-H15&gt;0,C22+C23-H14-H15,0)</f>
        <v>0</v>
      </c>
      <c r="I24" s="65">
        <f>IF(D22+D23-I14-I15&gt;0,D22+D23-I14-I15,0)</f>
        <v>0</v>
      </c>
    </row>
    <row r="25" spans="1:9" s="190" customFormat="1" ht="12.75">
      <c r="A25" s="139"/>
      <c r="B25" s="225" t="s">
        <v>172</v>
      </c>
      <c r="C25" s="219">
        <f>C22+C23</f>
        <v>571</v>
      </c>
      <c r="D25" s="219">
        <f>D22+D23</f>
        <v>1026</v>
      </c>
      <c r="E25" s="191"/>
      <c r="F25" s="210"/>
      <c r="G25" s="225" t="s">
        <v>177</v>
      </c>
      <c r="H25" s="195">
        <f>H14+H15</f>
        <v>597</v>
      </c>
      <c r="I25" s="195">
        <f>I14+I15</f>
        <v>1040</v>
      </c>
    </row>
    <row r="26" spans="1:9" s="190" customFormat="1" ht="12.75" customHeight="1">
      <c r="A26" s="222">
        <v>9</v>
      </c>
      <c r="B26" s="134" t="s">
        <v>143</v>
      </c>
      <c r="C26" s="223">
        <f>IF(H25-C25&gt;0,H25-C25,0)</f>
        <v>26</v>
      </c>
      <c r="D26" s="223">
        <f>IF(I25-D25&gt;0,I25-D25,0)</f>
        <v>14</v>
      </c>
      <c r="E26" s="191"/>
      <c r="F26" s="331">
        <v>9</v>
      </c>
      <c r="G26" s="332" t="s">
        <v>151</v>
      </c>
      <c r="H26" s="333">
        <f>IF(C25-H25&gt;0,C25-H25,0)</f>
        <v>0</v>
      </c>
      <c r="I26" s="333">
        <f>IF(D25-I25&gt;0,D25-I25,0)</f>
        <v>0</v>
      </c>
    </row>
    <row r="27" spans="1:9" s="190" customFormat="1" ht="12.75">
      <c r="A27" s="211">
        <v>10</v>
      </c>
      <c r="B27" s="327" t="s">
        <v>144</v>
      </c>
      <c r="C27" s="328"/>
      <c r="D27" s="328">
        <v>1</v>
      </c>
      <c r="E27" s="191"/>
      <c r="F27" s="211"/>
      <c r="G27" s="336"/>
      <c r="H27" s="337"/>
      <c r="I27" s="338"/>
    </row>
    <row r="28" spans="1:9" s="190" customFormat="1" ht="12.75">
      <c r="A28" s="186"/>
      <c r="B28" s="342"/>
      <c r="C28" s="343"/>
      <c r="D28" s="344"/>
      <c r="E28" s="191"/>
      <c r="F28" s="329"/>
      <c r="G28" s="339"/>
      <c r="H28" s="340"/>
      <c r="I28" s="341"/>
    </row>
    <row r="29" spans="1:9" s="190" customFormat="1" ht="12.75">
      <c r="A29" s="329">
        <v>12</v>
      </c>
      <c r="B29" s="139" t="s">
        <v>174</v>
      </c>
      <c r="C29" s="330">
        <f>IF(C26-C27-C28&gt;0,C26-C27-C28,0)</f>
        <v>26</v>
      </c>
      <c r="D29" s="330">
        <f>IF(D26-D27-D28&gt;0,D26-D27-D28,0)</f>
        <v>13</v>
      </c>
      <c r="E29" s="191"/>
      <c r="F29" s="334">
        <v>11</v>
      </c>
      <c r="G29" s="335" t="s">
        <v>178</v>
      </c>
      <c r="H29" s="330">
        <f>IF(H26&gt;0,H26+C27+C28,0)</f>
        <v>0</v>
      </c>
      <c r="I29" s="330">
        <f>IF(I26&gt;0,I26+D27+D28,0)</f>
        <v>0</v>
      </c>
    </row>
    <row r="30" spans="1:9" s="190" customFormat="1" ht="12.75">
      <c r="A30" s="134" t="s">
        <v>175</v>
      </c>
      <c r="B30" s="210"/>
      <c r="C30" s="195">
        <f>C25+C27+C28+C29</f>
        <v>597</v>
      </c>
      <c r="D30" s="195">
        <f>D25+D27+D28+D29</f>
        <v>1040</v>
      </c>
      <c r="E30" s="191"/>
      <c r="F30" s="134" t="s">
        <v>161</v>
      </c>
      <c r="G30" s="210"/>
      <c r="H30" s="195">
        <f>H25+H29</f>
        <v>597</v>
      </c>
      <c r="I30" s="195">
        <f>I25+I29</f>
        <v>1040</v>
      </c>
    </row>
    <row r="31" spans="1:9" s="190" customFormat="1" ht="13.5" customHeight="1">
      <c r="A31" s="196"/>
      <c r="B31" s="196"/>
      <c r="C31" s="196"/>
      <c r="D31" s="196"/>
      <c r="E31" s="191"/>
      <c r="F31" s="196"/>
      <c r="G31" s="196"/>
      <c r="H31" s="196"/>
      <c r="I31" s="198"/>
    </row>
    <row r="32" spans="1:9" s="190" customFormat="1" ht="36" customHeight="1">
      <c r="A32" s="199"/>
      <c r="B32" s="200"/>
      <c r="C32" s="201"/>
      <c r="D32" s="201"/>
      <c r="E32" s="191"/>
      <c r="F32" s="201"/>
      <c r="G32" s="203"/>
      <c r="H32" s="203"/>
      <c r="I32" s="201"/>
    </row>
    <row r="33" spans="1:148" s="218" customFormat="1" ht="12.75">
      <c r="A33" s="199" t="str">
        <f>БАЛАНС!A45</f>
        <v>Дата:  27.07.2018 г.</v>
      </c>
      <c r="B33" s="200"/>
      <c r="C33" s="201" t="s">
        <v>6</v>
      </c>
      <c r="D33" s="201"/>
      <c r="E33" s="216"/>
      <c r="F33" s="201"/>
      <c r="G33" s="203"/>
      <c r="H33" s="203" t="s">
        <v>159</v>
      </c>
      <c r="I33" s="201"/>
    </row>
    <row r="34" spans="1:148" s="221" customFormat="1" ht="12.75">
      <c r="A34" s="201"/>
      <c r="B34" s="201"/>
      <c r="C34" s="201"/>
      <c r="D34" s="201" t="str">
        <f>БАЛАНС!D46</f>
        <v>(Мирослав Василев)</v>
      </c>
      <c r="E34" s="197"/>
      <c r="F34" s="286"/>
      <c r="G34" s="202"/>
      <c r="H34" s="201" t="str">
        <f>БАЛАНС!H46</f>
        <v>(Д-р  Милен Димов)</v>
      </c>
      <c r="I34" s="201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0"/>
      <c r="BP34" s="220"/>
      <c r="BQ34" s="220"/>
      <c r="BR34" s="220"/>
      <c r="BS34" s="220"/>
      <c r="BT34" s="220"/>
      <c r="BU34" s="220"/>
      <c r="BV34" s="220"/>
      <c r="BW34" s="220"/>
      <c r="BX34" s="220"/>
      <c r="BY34" s="220"/>
      <c r="BZ34" s="220"/>
      <c r="CA34" s="220"/>
      <c r="CB34" s="220"/>
      <c r="CC34" s="220"/>
      <c r="CD34" s="220"/>
      <c r="CE34" s="220"/>
      <c r="CF34" s="220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  <c r="DK34" s="220"/>
      <c r="DL34" s="220"/>
      <c r="DM34" s="220"/>
      <c r="DN34" s="220"/>
      <c r="DO34" s="220"/>
      <c r="DP34" s="220"/>
      <c r="DQ34" s="220"/>
      <c r="DR34" s="220"/>
      <c r="DS34" s="220"/>
      <c r="DT34" s="220"/>
      <c r="DU34" s="220"/>
      <c r="DV34" s="220"/>
      <c r="DW34" s="220"/>
      <c r="DX34" s="220"/>
      <c r="DY34" s="220"/>
      <c r="DZ34" s="220"/>
      <c r="EA34" s="220"/>
      <c r="EB34" s="220"/>
      <c r="EC34" s="220"/>
      <c r="ED34" s="220"/>
      <c r="EE34" s="220"/>
      <c r="EF34" s="220"/>
      <c r="EG34" s="220"/>
      <c r="EH34" s="220"/>
      <c r="EI34" s="220"/>
      <c r="EJ34" s="220"/>
      <c r="EK34" s="220"/>
      <c r="EL34" s="220"/>
      <c r="EM34" s="220"/>
      <c r="EN34" s="220"/>
      <c r="EO34" s="220"/>
      <c r="EP34" s="220"/>
      <c r="EQ34" s="220"/>
      <c r="ER34" s="220"/>
    </row>
    <row r="35" spans="1:148" s="221" customFormat="1" ht="12.75" customHeight="1">
      <c r="A35" s="196"/>
      <c r="B35" s="196"/>
      <c r="C35" s="196"/>
      <c r="D35" s="196"/>
      <c r="E35" s="197"/>
      <c r="F35" s="196"/>
      <c r="G35" s="196"/>
      <c r="H35" s="196"/>
      <c r="I35" s="196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  <c r="BI35" s="220"/>
      <c r="BJ35" s="220"/>
      <c r="BK35" s="220"/>
      <c r="BL35" s="220"/>
      <c r="BM35" s="220"/>
      <c r="BN35" s="220"/>
      <c r="BO35" s="220"/>
      <c r="BP35" s="220"/>
      <c r="BQ35" s="220"/>
      <c r="BR35" s="220"/>
      <c r="BS35" s="220"/>
      <c r="BT35" s="220"/>
      <c r="BU35" s="220"/>
      <c r="BV35" s="220"/>
      <c r="BW35" s="220"/>
      <c r="BX35" s="220"/>
      <c r="BY35" s="220"/>
      <c r="BZ35" s="220"/>
      <c r="CA35" s="220"/>
      <c r="CB35" s="220"/>
      <c r="CC35" s="220"/>
      <c r="CD35" s="220"/>
      <c r="CE35" s="220"/>
      <c r="CF35" s="220"/>
      <c r="CG35" s="220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  <c r="DK35" s="220"/>
      <c r="DL35" s="220"/>
      <c r="DM35" s="220"/>
      <c r="DN35" s="220"/>
      <c r="DO35" s="220"/>
      <c r="DP35" s="220"/>
      <c r="DQ35" s="220"/>
      <c r="DR35" s="220"/>
      <c r="DS35" s="220"/>
      <c r="DT35" s="220"/>
      <c r="DU35" s="220"/>
      <c r="DV35" s="220"/>
      <c r="DW35" s="220"/>
      <c r="DX35" s="220"/>
      <c r="DY35" s="220"/>
      <c r="DZ35" s="220"/>
      <c r="EA35" s="220"/>
      <c r="EB35" s="220"/>
      <c r="EC35" s="220"/>
      <c r="ED35" s="220"/>
      <c r="EE35" s="220"/>
      <c r="EF35" s="220"/>
      <c r="EG35" s="220"/>
      <c r="EH35" s="220"/>
      <c r="EI35" s="220"/>
      <c r="EJ35" s="220"/>
      <c r="EK35" s="220"/>
      <c r="EL35" s="220"/>
      <c r="EM35" s="220"/>
      <c r="EN35" s="220"/>
      <c r="EO35" s="220"/>
      <c r="EP35" s="220"/>
      <c r="EQ35" s="220"/>
      <c r="ER35" s="220"/>
    </row>
    <row r="36" spans="1:148" s="196" customFormat="1" ht="12.75">
      <c r="B36" s="196">
        <f>БАЛАНС!B48</f>
        <v>0</v>
      </c>
      <c r="E36" s="197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  <c r="AP36" s="185"/>
      <c r="AQ36" s="185"/>
      <c r="AR36" s="185"/>
      <c r="AS36" s="185"/>
      <c r="AT36" s="185"/>
      <c r="AU36" s="185"/>
      <c r="AV36" s="185"/>
      <c r="AW36" s="185"/>
      <c r="AX36" s="185"/>
      <c r="AY36" s="185"/>
      <c r="AZ36" s="185"/>
      <c r="BA36" s="185"/>
      <c r="BB36" s="185"/>
      <c r="BC36" s="185"/>
      <c r="BD36" s="185"/>
      <c r="BE36" s="185"/>
      <c r="BF36" s="185"/>
      <c r="BG36" s="185"/>
      <c r="BH36" s="185"/>
      <c r="BI36" s="185"/>
      <c r="BJ36" s="185"/>
      <c r="BK36" s="185"/>
      <c r="BL36" s="185"/>
      <c r="BM36" s="185"/>
      <c r="BN36" s="185"/>
      <c r="BO36" s="185"/>
      <c r="BP36" s="185"/>
      <c r="BQ36" s="185"/>
      <c r="BR36" s="185"/>
      <c r="BS36" s="185"/>
      <c r="BT36" s="185"/>
      <c r="BU36" s="185"/>
      <c r="BV36" s="185"/>
      <c r="BW36" s="185"/>
      <c r="BX36" s="185"/>
      <c r="BY36" s="185"/>
      <c r="BZ36" s="185"/>
      <c r="CA36" s="185"/>
      <c r="CB36" s="185"/>
      <c r="CC36" s="185"/>
      <c r="CD36" s="185"/>
      <c r="CE36" s="185"/>
      <c r="CF36" s="185"/>
      <c r="CG36" s="185"/>
      <c r="CH36" s="185"/>
      <c r="CI36" s="185"/>
      <c r="CJ36" s="185"/>
      <c r="CK36" s="185"/>
      <c r="CL36" s="185"/>
      <c r="CM36" s="185"/>
      <c r="CN36" s="185"/>
      <c r="CO36" s="185"/>
      <c r="CP36" s="185"/>
      <c r="CQ36" s="185"/>
      <c r="CR36" s="185"/>
      <c r="CS36" s="185"/>
      <c r="CT36" s="185"/>
      <c r="CU36" s="185"/>
      <c r="CV36" s="185"/>
      <c r="CW36" s="185"/>
      <c r="CX36" s="185"/>
      <c r="CY36" s="185"/>
      <c r="CZ36" s="185"/>
      <c r="DA36" s="185"/>
      <c r="DB36" s="185"/>
      <c r="DC36" s="185"/>
      <c r="DD36" s="185"/>
      <c r="DE36" s="185"/>
      <c r="DF36" s="185"/>
      <c r="DG36" s="185"/>
      <c r="DH36" s="185"/>
      <c r="DI36" s="185"/>
      <c r="DJ36" s="185"/>
      <c r="DK36" s="185"/>
      <c r="DL36" s="185"/>
      <c r="DM36" s="185"/>
      <c r="DN36" s="185"/>
      <c r="DO36" s="185"/>
      <c r="DP36" s="185"/>
      <c r="DQ36" s="185"/>
      <c r="DR36" s="185"/>
      <c r="DS36" s="185"/>
      <c r="DT36" s="185"/>
      <c r="DU36" s="185"/>
      <c r="DV36" s="185"/>
      <c r="DW36" s="185"/>
      <c r="DX36" s="185"/>
      <c r="DY36" s="185"/>
      <c r="DZ36" s="185"/>
      <c r="EA36" s="185"/>
      <c r="EB36" s="185"/>
      <c r="EC36" s="185"/>
      <c r="ED36" s="185"/>
      <c r="EE36" s="185"/>
      <c r="EF36" s="185"/>
      <c r="EG36" s="185"/>
      <c r="EH36" s="185"/>
      <c r="EI36" s="185"/>
      <c r="EJ36" s="185"/>
      <c r="EK36" s="185"/>
      <c r="EL36" s="185"/>
      <c r="EM36" s="185"/>
      <c r="EN36" s="185"/>
      <c r="EO36" s="185"/>
      <c r="EP36" s="185"/>
      <c r="EQ36" s="185"/>
      <c r="ER36" s="185"/>
    </row>
    <row r="37" spans="1:148" s="196" customFormat="1" ht="12.75">
      <c r="B37" s="196">
        <f>БАЛАНС!B49</f>
        <v>0</v>
      </c>
      <c r="C37" s="205"/>
      <c r="D37" s="205"/>
      <c r="E37" s="197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  <c r="AM37" s="185"/>
      <c r="AN37" s="185"/>
      <c r="AO37" s="185"/>
      <c r="AP37" s="185"/>
      <c r="AQ37" s="185"/>
      <c r="AR37" s="185"/>
      <c r="AS37" s="185"/>
      <c r="AT37" s="185"/>
      <c r="AU37" s="185"/>
      <c r="AV37" s="185"/>
      <c r="AW37" s="185"/>
      <c r="AX37" s="185"/>
      <c r="AY37" s="185"/>
      <c r="AZ37" s="185"/>
      <c r="BA37" s="185"/>
      <c r="BB37" s="185"/>
      <c r="BC37" s="185"/>
      <c r="BD37" s="185"/>
      <c r="BE37" s="185"/>
      <c r="BF37" s="185"/>
      <c r="BG37" s="185"/>
      <c r="BH37" s="185"/>
      <c r="BI37" s="185"/>
      <c r="BJ37" s="185"/>
      <c r="BK37" s="185"/>
      <c r="BL37" s="185"/>
      <c r="BM37" s="185"/>
      <c r="BN37" s="185"/>
      <c r="BO37" s="185"/>
      <c r="BP37" s="185"/>
      <c r="BQ37" s="185"/>
      <c r="BR37" s="185"/>
      <c r="BS37" s="185"/>
      <c r="BT37" s="185"/>
      <c r="BU37" s="185"/>
      <c r="BV37" s="185"/>
      <c r="BW37" s="185"/>
      <c r="BX37" s="185"/>
      <c r="BY37" s="185"/>
      <c r="BZ37" s="185"/>
      <c r="CA37" s="185"/>
      <c r="CB37" s="185"/>
      <c r="CC37" s="185"/>
      <c r="CD37" s="185"/>
      <c r="CE37" s="185"/>
      <c r="CF37" s="185"/>
      <c r="CG37" s="185"/>
      <c r="CH37" s="185"/>
      <c r="CI37" s="185"/>
      <c r="CJ37" s="185"/>
      <c r="CK37" s="185"/>
      <c r="CL37" s="185"/>
      <c r="CM37" s="185"/>
      <c r="CN37" s="185"/>
      <c r="CO37" s="185"/>
      <c r="CP37" s="185"/>
      <c r="CQ37" s="185"/>
      <c r="CR37" s="185"/>
      <c r="CS37" s="185"/>
      <c r="CT37" s="185"/>
      <c r="CU37" s="185"/>
      <c r="CV37" s="185"/>
      <c r="CW37" s="185"/>
      <c r="CX37" s="185"/>
      <c r="CY37" s="185"/>
      <c r="CZ37" s="185"/>
      <c r="DA37" s="185"/>
      <c r="DB37" s="185"/>
      <c r="DC37" s="185"/>
      <c r="DD37" s="185"/>
      <c r="DE37" s="185"/>
      <c r="DF37" s="185"/>
      <c r="DG37" s="185"/>
      <c r="DH37" s="185"/>
      <c r="DI37" s="185"/>
      <c r="DJ37" s="185"/>
      <c r="DK37" s="185"/>
      <c r="DL37" s="185"/>
      <c r="DM37" s="185"/>
      <c r="DN37" s="185"/>
      <c r="DO37" s="185"/>
      <c r="DP37" s="185"/>
      <c r="DQ37" s="185"/>
      <c r="DR37" s="185"/>
      <c r="DS37" s="185"/>
      <c r="DT37" s="185"/>
      <c r="DU37" s="185"/>
      <c r="DV37" s="185"/>
      <c r="DW37" s="185"/>
      <c r="DX37" s="185"/>
      <c r="DY37" s="185"/>
      <c r="DZ37" s="185"/>
      <c r="EA37" s="185"/>
      <c r="EB37" s="185"/>
      <c r="EC37" s="185"/>
      <c r="ED37" s="185"/>
      <c r="EE37" s="185"/>
      <c r="EF37" s="185"/>
      <c r="EG37" s="185"/>
      <c r="EH37" s="185"/>
      <c r="EI37" s="185"/>
      <c r="EJ37" s="185"/>
      <c r="EK37" s="185"/>
      <c r="EL37" s="185"/>
      <c r="EM37" s="185"/>
      <c r="EN37" s="185"/>
      <c r="EO37" s="185"/>
      <c r="EP37" s="185"/>
      <c r="EQ37" s="185"/>
      <c r="ER37" s="185"/>
    </row>
    <row r="38" spans="1:148" s="221" customFormat="1" ht="12.75">
      <c r="A38" s="181"/>
      <c r="B38" s="181"/>
      <c r="C38" s="204"/>
      <c r="D38" s="204"/>
      <c r="E38" s="204"/>
      <c r="F38" s="204"/>
      <c r="G38" s="181"/>
      <c r="H38" s="181"/>
      <c r="I38" s="181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0"/>
      <c r="BR38" s="220"/>
      <c r="BS38" s="220"/>
      <c r="BT38" s="220"/>
      <c r="BU38" s="220"/>
      <c r="BV38" s="220"/>
      <c r="BW38" s="220"/>
      <c r="BX38" s="220"/>
      <c r="BY38" s="220"/>
      <c r="BZ38" s="220"/>
      <c r="CA38" s="220"/>
      <c r="CB38" s="220"/>
      <c r="CC38" s="220"/>
      <c r="CD38" s="220"/>
      <c r="CE38" s="220"/>
      <c r="CF38" s="220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  <c r="DK38" s="220"/>
      <c r="DL38" s="220"/>
      <c r="DM38" s="220"/>
      <c r="DN38" s="220"/>
      <c r="DO38" s="220"/>
      <c r="DP38" s="220"/>
      <c r="DQ38" s="220"/>
      <c r="DR38" s="220"/>
      <c r="DS38" s="220"/>
      <c r="DT38" s="220"/>
      <c r="DU38" s="220"/>
      <c r="DV38" s="220"/>
      <c r="DW38" s="220"/>
      <c r="DX38" s="220"/>
      <c r="DY38" s="220"/>
      <c r="DZ38" s="220"/>
      <c r="EA38" s="220"/>
      <c r="EB38" s="220"/>
      <c r="EC38" s="220"/>
      <c r="ED38" s="220"/>
      <c r="EE38" s="220"/>
      <c r="EF38" s="220"/>
      <c r="EG38" s="220"/>
      <c r="EH38" s="220"/>
      <c r="EI38" s="220"/>
      <c r="EJ38" s="220"/>
      <c r="EK38" s="220"/>
      <c r="EL38" s="220"/>
      <c r="EM38" s="220"/>
      <c r="EN38" s="220"/>
      <c r="EO38" s="220"/>
      <c r="EP38" s="220"/>
      <c r="EQ38" s="220"/>
      <c r="ER38" s="220"/>
    </row>
    <row r="39" spans="1:148" s="221" customFormat="1" ht="12.75">
      <c r="A39" s="181"/>
      <c r="B39" s="181"/>
      <c r="C39" s="181"/>
      <c r="D39" s="204"/>
      <c r="E39" s="204"/>
      <c r="F39" s="204"/>
      <c r="G39" s="181"/>
      <c r="H39" s="181"/>
      <c r="I39" s="181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0"/>
      <c r="BP39" s="220"/>
      <c r="BQ39" s="220"/>
      <c r="BR39" s="220"/>
      <c r="BS39" s="220"/>
      <c r="BT39" s="220"/>
      <c r="BU39" s="220"/>
      <c r="BV39" s="220"/>
      <c r="BW39" s="220"/>
      <c r="BX39" s="220"/>
      <c r="BY39" s="220"/>
      <c r="BZ39" s="220"/>
      <c r="CA39" s="220"/>
      <c r="CB39" s="220"/>
      <c r="CC39" s="220"/>
      <c r="CD39" s="220"/>
      <c r="CE39" s="220"/>
      <c r="CF39" s="220"/>
      <c r="CG39" s="220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  <c r="DJ39" s="220"/>
      <c r="DK39" s="220"/>
      <c r="DL39" s="220"/>
      <c r="DM39" s="220"/>
      <c r="DN39" s="220"/>
      <c r="DO39" s="220"/>
      <c r="DP39" s="220"/>
      <c r="DQ39" s="220"/>
      <c r="DR39" s="220"/>
      <c r="DS39" s="220"/>
      <c r="DT39" s="220"/>
      <c r="DU39" s="220"/>
      <c r="DV39" s="220"/>
      <c r="DW39" s="220"/>
      <c r="DX39" s="220"/>
      <c r="DY39" s="220"/>
      <c r="DZ39" s="220"/>
      <c r="EA39" s="220"/>
      <c r="EB39" s="220"/>
      <c r="EC39" s="220"/>
      <c r="ED39" s="220"/>
      <c r="EE39" s="220"/>
      <c r="EF39" s="220"/>
      <c r="EG39" s="220"/>
      <c r="EH39" s="220"/>
      <c r="EI39" s="220"/>
      <c r="EJ39" s="220"/>
      <c r="EK39" s="220"/>
      <c r="EL39" s="220"/>
      <c r="EM39" s="220"/>
      <c r="EN39" s="220"/>
      <c r="EO39" s="220"/>
      <c r="EP39" s="220"/>
      <c r="EQ39" s="220"/>
      <c r="ER39" s="220"/>
    </row>
    <row r="40" spans="1:148">
      <c r="D40" s="204"/>
      <c r="F40" s="204"/>
    </row>
    <row r="41" spans="1:148" s="185" customFormat="1" ht="12.75">
      <c r="A41" s="181"/>
      <c r="B41" s="181"/>
      <c r="C41" s="181"/>
      <c r="D41" s="204"/>
      <c r="E41" s="204"/>
      <c r="F41" s="204"/>
      <c r="G41" s="181"/>
      <c r="H41" s="181"/>
      <c r="I41" s="181"/>
    </row>
    <row r="42" spans="1:148" s="185" customFormat="1" ht="12.75">
      <c r="A42" s="181"/>
      <c r="B42" s="181"/>
      <c r="C42" s="181"/>
      <c r="D42" s="204"/>
      <c r="E42" s="204"/>
      <c r="F42" s="204"/>
      <c r="G42" s="181"/>
      <c r="H42" s="181"/>
      <c r="I42" s="181"/>
    </row>
    <row r="43" spans="1:148" s="185" customFormat="1" ht="12.75">
      <c r="A43" s="181"/>
      <c r="B43" s="181"/>
      <c r="C43" s="181"/>
      <c r="D43" s="204"/>
      <c r="E43" s="204"/>
      <c r="F43" s="204"/>
      <c r="G43" s="181"/>
      <c r="H43" s="181"/>
      <c r="I43" s="181"/>
    </row>
    <row r="44" spans="1:148">
      <c r="D44" s="204"/>
      <c r="F44" s="204"/>
    </row>
    <row r="45" spans="1:148">
      <c r="D45" s="204"/>
      <c r="F45" s="204"/>
    </row>
    <row r="46" spans="1:148">
      <c r="D46" s="204"/>
      <c r="F46" s="204"/>
    </row>
    <row r="47" spans="1:148">
      <c r="D47" s="204"/>
      <c r="F47" s="204"/>
    </row>
    <row r="48" spans="1:148">
      <c r="D48" s="204"/>
      <c r="F48" s="204"/>
    </row>
    <row r="49" spans="4:6">
      <c r="D49" s="204"/>
      <c r="F49" s="204"/>
    </row>
    <row r="50" spans="4:6">
      <c r="D50" s="204"/>
      <c r="F50" s="204"/>
    </row>
    <row r="51" spans="4:6">
      <c r="D51" s="204"/>
      <c r="F51" s="204"/>
    </row>
    <row r="52" spans="4:6">
      <c r="D52" s="204"/>
      <c r="F52" s="204"/>
    </row>
    <row r="53" spans="4:6">
      <c r="D53" s="204"/>
      <c r="F53" s="204"/>
    </row>
    <row r="54" spans="4:6">
      <c r="D54" s="204"/>
      <c r="F54" s="204"/>
    </row>
  </sheetData>
  <mergeCells count="10">
    <mergeCell ref="F21:G21"/>
    <mergeCell ref="F22:G22"/>
    <mergeCell ref="F23:G23"/>
    <mergeCell ref="A1:I1"/>
    <mergeCell ref="A9:B9"/>
    <mergeCell ref="F9:G9"/>
    <mergeCell ref="F6:G7"/>
    <mergeCell ref="F8:G8"/>
    <mergeCell ref="A6:B7"/>
    <mergeCell ref="A8:B8"/>
  </mergeCells>
  <phoneticPr fontId="0" type="noConversion"/>
  <pageMargins left="0.64" right="0.24" top="1.04" bottom="0.49" header="0.32" footer="0.36"/>
  <pageSetup scale="93" orientation="landscape" horizontalDpi="240" verticalDpi="14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IV31"/>
  <sheetViews>
    <sheetView view="pageBreakPreview" zoomScaleNormal="100" zoomScaleSheetLayoutView="100" workbookViewId="0">
      <pane ySplit="8" topLeftCell="A9" activePane="bottomLeft" state="frozen"/>
      <selection activeCell="K24" sqref="K24"/>
      <selection pane="bottomLeft" activeCell="H24" sqref="H24"/>
    </sheetView>
  </sheetViews>
  <sheetFormatPr defaultRowHeight="12.75"/>
  <cols>
    <col min="1" max="1" width="4.85546875" style="1" customWidth="1"/>
    <col min="2" max="2" width="51.5703125" style="1" customWidth="1"/>
    <col min="3" max="3" width="8.85546875" style="1" customWidth="1"/>
    <col min="4" max="7" width="8.7109375" style="1" customWidth="1"/>
    <col min="8" max="8" width="9.42578125" style="1" customWidth="1"/>
    <col min="9" max="16384" width="9.140625" style="1"/>
  </cols>
  <sheetData>
    <row r="1" spans="1:9" s="28" customFormat="1" ht="18.75">
      <c r="A1" s="385" t="s">
        <v>3</v>
      </c>
      <c r="B1" s="386"/>
      <c r="C1" s="386"/>
      <c r="D1" s="386"/>
      <c r="E1" s="386"/>
      <c r="F1" s="386"/>
      <c r="G1" s="386"/>
      <c r="H1" s="386"/>
      <c r="I1" s="30"/>
    </row>
    <row r="2" spans="1:9" s="290" customFormat="1" ht="28.5" customHeight="1">
      <c r="A2" s="299"/>
      <c r="B2" s="300" t="str">
        <f>БАЛАНС!B2</f>
        <v>на    ДКЦ 14 СОФИЯ ЕООД   ЕИК 000689549</v>
      </c>
      <c r="C2" s="289"/>
      <c r="D2" s="289"/>
      <c r="E2" s="289"/>
      <c r="F2" s="289"/>
      <c r="G2" s="289"/>
      <c r="H2" s="289"/>
      <c r="I2" s="301"/>
    </row>
    <row r="3" spans="1:9" s="290" customFormat="1" ht="15.75">
      <c r="A3" s="299"/>
      <c r="B3" s="291" t="str">
        <f>БАЛАНС!B3</f>
        <v>адрес    гр. София,   ул. "Д-р Стефан  Сарафов” № 7</v>
      </c>
      <c r="C3" s="291"/>
      <c r="D3" s="291"/>
      <c r="E3" s="291"/>
      <c r="F3" s="291"/>
      <c r="G3" s="291"/>
      <c r="H3" s="291"/>
      <c r="I3" s="302"/>
    </row>
    <row r="4" spans="1:9" s="290" customFormat="1" ht="15.75">
      <c r="A4" s="299"/>
      <c r="B4" s="291" t="str">
        <f>ОПР!B4</f>
        <v>за   01.01.2018 - 30.06.2018 г.</v>
      </c>
      <c r="C4" s="291"/>
      <c r="D4" s="291"/>
      <c r="E4" s="291"/>
      <c r="F4" s="291"/>
      <c r="G4" s="291"/>
      <c r="H4" s="291"/>
      <c r="I4" s="302"/>
    </row>
    <row r="5" spans="1:9" s="13" customFormat="1" ht="13.5">
      <c r="A5" s="21"/>
      <c r="B5" s="70"/>
      <c r="C5" s="69"/>
      <c r="D5" s="69"/>
      <c r="E5" s="69"/>
      <c r="F5" s="69"/>
      <c r="G5" s="69"/>
      <c r="H5" s="60" t="s">
        <v>1</v>
      </c>
      <c r="I5" s="29"/>
    </row>
    <row r="6" spans="1:9" s="13" customFormat="1">
      <c r="A6" s="378" t="s">
        <v>47</v>
      </c>
      <c r="B6" s="378"/>
      <c r="C6" s="378" t="s">
        <v>12</v>
      </c>
      <c r="D6" s="378"/>
      <c r="E6" s="378"/>
      <c r="F6" s="378" t="s">
        <v>13</v>
      </c>
      <c r="G6" s="378"/>
      <c r="H6" s="378"/>
    </row>
    <row r="7" spans="1:9" s="13" customFormat="1" ht="25.5">
      <c r="A7" s="378"/>
      <c r="B7" s="378"/>
      <c r="C7" s="24" t="s">
        <v>48</v>
      </c>
      <c r="D7" s="24" t="s">
        <v>49</v>
      </c>
      <c r="E7" s="24" t="s">
        <v>50</v>
      </c>
      <c r="F7" s="24" t="s">
        <v>48</v>
      </c>
      <c r="G7" s="24" t="s">
        <v>49</v>
      </c>
      <c r="H7" s="24" t="s">
        <v>50</v>
      </c>
    </row>
    <row r="8" spans="1:9" s="13" customFormat="1">
      <c r="A8" s="378" t="s">
        <v>9</v>
      </c>
      <c r="B8" s="378"/>
      <c r="C8" s="24">
        <v>1</v>
      </c>
      <c r="D8" s="24">
        <v>2</v>
      </c>
      <c r="E8" s="24">
        <v>3</v>
      </c>
      <c r="F8" s="24">
        <v>4</v>
      </c>
      <c r="G8" s="24">
        <v>5</v>
      </c>
      <c r="H8" s="24">
        <v>6</v>
      </c>
    </row>
    <row r="9" spans="1:9">
      <c r="A9" s="381" t="s">
        <v>51</v>
      </c>
      <c r="B9" s="381"/>
      <c r="C9" s="38"/>
      <c r="D9" s="38"/>
      <c r="E9" s="39"/>
      <c r="F9" s="38"/>
      <c r="G9" s="38"/>
      <c r="H9" s="38"/>
    </row>
    <row r="10" spans="1:9" s="250" customFormat="1">
      <c r="A10" s="145">
        <v>1</v>
      </c>
      <c r="B10" s="40" t="s">
        <v>14</v>
      </c>
      <c r="C10" s="118">
        <v>609</v>
      </c>
      <c r="D10" s="118">
        <v>149</v>
      </c>
      <c r="E10" s="249">
        <f>C10-D10</f>
        <v>460</v>
      </c>
      <c r="F10" s="118">
        <v>1084</v>
      </c>
      <c r="G10" s="118">
        <v>206</v>
      </c>
      <c r="H10" s="249">
        <f>F10-G10</f>
        <v>878</v>
      </c>
    </row>
    <row r="11" spans="1:9" s="250" customFormat="1">
      <c r="A11" s="145">
        <v>2</v>
      </c>
      <c r="B11" s="40" t="s">
        <v>15</v>
      </c>
      <c r="C11" s="118"/>
      <c r="D11" s="118">
        <v>421</v>
      </c>
      <c r="E11" s="249">
        <f>C11-D11</f>
        <v>-421</v>
      </c>
      <c r="F11" s="106"/>
      <c r="G11" s="106">
        <v>773</v>
      </c>
      <c r="H11" s="249">
        <f>F11-G11</f>
        <v>-773</v>
      </c>
    </row>
    <row r="12" spans="1:9" s="250" customFormat="1" ht="25.5">
      <c r="A12" s="145">
        <v>3</v>
      </c>
      <c r="B12" s="40" t="s">
        <v>63</v>
      </c>
      <c r="C12" s="118"/>
      <c r="D12" s="118"/>
      <c r="E12" s="249">
        <f>C12-D12</f>
        <v>0</v>
      </c>
      <c r="F12" s="106">
        <v>1</v>
      </c>
      <c r="G12" s="106"/>
      <c r="H12" s="249">
        <f>F12-G12</f>
        <v>1</v>
      </c>
    </row>
    <row r="13" spans="1:9" s="250" customFormat="1">
      <c r="A13" s="145">
        <v>4</v>
      </c>
      <c r="B13" s="40" t="s">
        <v>64</v>
      </c>
      <c r="C13" s="118"/>
      <c r="D13" s="118"/>
      <c r="E13" s="249">
        <f>C13-D13</f>
        <v>0</v>
      </c>
      <c r="F13" s="106"/>
      <c r="G13" s="106">
        <v>1</v>
      </c>
      <c r="H13" s="249">
        <f>F13-G13</f>
        <v>-1</v>
      </c>
    </row>
    <row r="14" spans="1:9" s="250" customFormat="1">
      <c r="A14" s="145">
        <v>5</v>
      </c>
      <c r="B14" s="40" t="s">
        <v>65</v>
      </c>
      <c r="C14" s="118"/>
      <c r="D14" s="118"/>
      <c r="E14" s="249">
        <f>C14-D14</f>
        <v>0</v>
      </c>
      <c r="F14" s="106">
        <v>1</v>
      </c>
      <c r="G14" s="106">
        <v>45</v>
      </c>
      <c r="H14" s="249">
        <f>F14-G14</f>
        <v>-44</v>
      </c>
    </row>
    <row r="15" spans="1:9" s="250" customFormat="1">
      <c r="A15" s="382" t="s">
        <v>52</v>
      </c>
      <c r="B15" s="382"/>
      <c r="C15" s="112">
        <f t="shared" ref="C15:H15" si="0">SUM(C10:C14)</f>
        <v>609</v>
      </c>
      <c r="D15" s="112">
        <f t="shared" si="0"/>
        <v>570</v>
      </c>
      <c r="E15" s="122">
        <f t="shared" si="0"/>
        <v>39</v>
      </c>
      <c r="F15" s="112">
        <f t="shared" si="0"/>
        <v>1086</v>
      </c>
      <c r="G15" s="112">
        <f t="shared" si="0"/>
        <v>1025</v>
      </c>
      <c r="H15" s="122">
        <f t="shared" si="0"/>
        <v>61</v>
      </c>
    </row>
    <row r="16" spans="1:9" s="250" customFormat="1">
      <c r="A16" s="383" t="s">
        <v>53</v>
      </c>
      <c r="B16" s="384"/>
      <c r="C16" s="119"/>
      <c r="D16" s="119"/>
      <c r="E16" s="251"/>
      <c r="F16" s="67"/>
      <c r="G16" s="67"/>
      <c r="H16" s="251"/>
    </row>
    <row r="17" spans="1:256" s="250" customFormat="1">
      <c r="A17" s="145">
        <v>1</v>
      </c>
      <c r="B17" s="40" t="s">
        <v>16</v>
      </c>
      <c r="C17" s="118"/>
      <c r="D17" s="118">
        <v>17</v>
      </c>
      <c r="E17" s="251">
        <f>C17-D17</f>
        <v>-17</v>
      </c>
      <c r="F17" s="106"/>
      <c r="G17" s="118">
        <v>34</v>
      </c>
      <c r="H17" s="251">
        <f>F17-G17</f>
        <v>-34</v>
      </c>
    </row>
    <row r="18" spans="1:256" s="250" customFormat="1">
      <c r="A18" s="379" t="s">
        <v>54</v>
      </c>
      <c r="B18" s="380"/>
      <c r="C18" s="112">
        <f t="shared" ref="C18:H18" si="1">SUM(C17:C17)</f>
        <v>0</v>
      </c>
      <c r="D18" s="112">
        <f t="shared" si="1"/>
        <v>17</v>
      </c>
      <c r="E18" s="122">
        <f t="shared" si="1"/>
        <v>-17</v>
      </c>
      <c r="F18" s="112">
        <f t="shared" si="1"/>
        <v>0</v>
      </c>
      <c r="G18" s="112">
        <f t="shared" si="1"/>
        <v>34</v>
      </c>
      <c r="H18" s="122">
        <f t="shared" si="1"/>
        <v>-34</v>
      </c>
    </row>
    <row r="19" spans="1:256" s="250" customFormat="1">
      <c r="A19" s="389" t="s">
        <v>55</v>
      </c>
      <c r="B19" s="390"/>
      <c r="C19" s="67"/>
      <c r="D19" s="67"/>
      <c r="E19" s="251"/>
      <c r="F19" s="67"/>
      <c r="G19" s="67"/>
      <c r="H19" s="251"/>
    </row>
    <row r="20" spans="1:256" s="250" customFormat="1">
      <c r="A20" s="145"/>
      <c r="B20" s="40"/>
      <c r="C20" s="106"/>
      <c r="D20" s="106"/>
      <c r="E20" s="251">
        <f>C20-D20</f>
        <v>0</v>
      </c>
      <c r="F20" s="106"/>
      <c r="G20" s="106"/>
      <c r="H20" s="251">
        <f>F20-G20</f>
        <v>0</v>
      </c>
    </row>
    <row r="21" spans="1:256">
      <c r="A21" s="387" t="s">
        <v>56</v>
      </c>
      <c r="B21" s="388"/>
      <c r="C21" s="65">
        <f t="shared" ref="C21:H21" si="2">SUM(C20:C20)</f>
        <v>0</v>
      </c>
      <c r="D21" s="65">
        <f t="shared" si="2"/>
        <v>0</v>
      </c>
      <c r="E21" s="72">
        <f t="shared" si="2"/>
        <v>0</v>
      </c>
      <c r="F21" s="65">
        <f t="shared" si="2"/>
        <v>0</v>
      </c>
      <c r="G21" s="65">
        <f t="shared" si="2"/>
        <v>0</v>
      </c>
      <c r="H21" s="72">
        <f t="shared" si="2"/>
        <v>0</v>
      </c>
    </row>
    <row r="22" spans="1:256">
      <c r="A22" s="387" t="s">
        <v>57</v>
      </c>
      <c r="B22" s="388"/>
      <c r="C22" s="72">
        <f t="shared" ref="C22:H22" si="3">C15+C18+C21</f>
        <v>609</v>
      </c>
      <c r="D22" s="72">
        <f t="shared" si="3"/>
        <v>587</v>
      </c>
      <c r="E22" s="72">
        <f t="shared" si="3"/>
        <v>22</v>
      </c>
      <c r="F22" s="72">
        <f t="shared" si="3"/>
        <v>1086</v>
      </c>
      <c r="G22" s="72">
        <f t="shared" si="3"/>
        <v>1059</v>
      </c>
      <c r="H22" s="72">
        <f t="shared" si="3"/>
        <v>27</v>
      </c>
    </row>
    <row r="23" spans="1:256">
      <c r="A23" s="387" t="s">
        <v>58</v>
      </c>
      <c r="B23" s="388"/>
      <c r="C23" s="73"/>
      <c r="D23" s="73"/>
      <c r="E23" s="74">
        <v>92</v>
      </c>
      <c r="F23" s="73"/>
      <c r="G23" s="73"/>
      <c r="H23" s="74">
        <v>65</v>
      </c>
    </row>
    <row r="24" spans="1:256">
      <c r="A24" s="387" t="s">
        <v>59</v>
      </c>
      <c r="B24" s="388"/>
      <c r="C24" s="73"/>
      <c r="D24" s="73"/>
      <c r="E24" s="72">
        <f>E23+E22</f>
        <v>114</v>
      </c>
      <c r="F24" s="73"/>
      <c r="G24" s="73"/>
      <c r="H24" s="72">
        <f>H23+H22</f>
        <v>92</v>
      </c>
    </row>
    <row r="25" spans="1:256">
      <c r="A25" s="127"/>
      <c r="B25" s="127"/>
      <c r="C25" s="68"/>
      <c r="D25" s="68"/>
      <c r="E25" s="125"/>
      <c r="F25" s="68"/>
      <c r="G25" s="68"/>
      <c r="H25" s="125"/>
    </row>
    <row r="26" spans="1:256" ht="37.5" customHeight="1">
      <c r="A26" s="8"/>
      <c r="B26" s="8"/>
      <c r="C26" s="41"/>
      <c r="D26" s="41"/>
      <c r="E26" s="41"/>
      <c r="F26" s="41"/>
      <c r="G26" s="41"/>
      <c r="H26" s="41"/>
    </row>
    <row r="27" spans="1:256" customFormat="1">
      <c r="A27" s="226" t="str">
        <f>БАЛАНС!A45</f>
        <v>Дата:  27.07.2018 г.</v>
      </c>
      <c r="B27" s="7"/>
      <c r="C27" s="8" t="s">
        <v>73</v>
      </c>
      <c r="D27" s="9"/>
      <c r="E27" s="5"/>
      <c r="F27" s="8"/>
      <c r="G27" s="10" t="s">
        <v>71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185" customFormat="1">
      <c r="A28" s="199"/>
      <c r="B28" s="200"/>
      <c r="C28" s="201"/>
      <c r="D28" s="201" t="str">
        <f>БАЛАНС!D46</f>
        <v>(Мирослав Василев)</v>
      </c>
      <c r="E28" s="202"/>
      <c r="F28" s="201"/>
      <c r="G28" s="203" t="str">
        <f>БАЛАНС!H46</f>
        <v>(Д-р  Милен Димов)</v>
      </c>
      <c r="H28" s="201"/>
    </row>
    <row r="29" spans="1:256">
      <c r="A29" s="64"/>
      <c r="B29" s="64"/>
      <c r="C29" s="64"/>
      <c r="D29" s="64"/>
      <c r="E29" s="64"/>
      <c r="F29" s="64"/>
      <c r="G29" s="64"/>
      <c r="H29" s="64"/>
    </row>
    <row r="30" spans="1:256">
      <c r="A30" s="64"/>
      <c r="B30" s="64">
        <f>БАЛАНС!B48</f>
        <v>0</v>
      </c>
      <c r="C30" s="64"/>
      <c r="D30" s="64"/>
      <c r="E30" s="64"/>
      <c r="F30" s="64"/>
      <c r="G30" s="64"/>
      <c r="H30" s="64"/>
    </row>
    <row r="31" spans="1:256">
      <c r="A31" s="64"/>
      <c r="B31" s="64">
        <f>БАЛАНС!B49</f>
        <v>0</v>
      </c>
      <c r="C31" s="64"/>
      <c r="D31" s="64"/>
      <c r="E31" s="64"/>
      <c r="F31" s="64"/>
      <c r="G31" s="64"/>
      <c r="H31" s="64"/>
    </row>
  </sheetData>
  <mergeCells count="14">
    <mergeCell ref="A1:H1"/>
    <mergeCell ref="A24:B24"/>
    <mergeCell ref="A19:B19"/>
    <mergeCell ref="A21:B21"/>
    <mergeCell ref="A22:B22"/>
    <mergeCell ref="A23:B23"/>
    <mergeCell ref="A6:B7"/>
    <mergeCell ref="C6:E6"/>
    <mergeCell ref="F6:H6"/>
    <mergeCell ref="A18:B18"/>
    <mergeCell ref="A9:B9"/>
    <mergeCell ref="A15:B15"/>
    <mergeCell ref="A8:B8"/>
    <mergeCell ref="A16:B16"/>
  </mergeCells>
  <phoneticPr fontId="0" type="noConversion"/>
  <printOptions horizontalCentered="1"/>
  <pageMargins left="0.47244094488188981" right="0.15748031496062992" top="1.03" bottom="0.27559055118110237" header="0.23" footer="0.27559055118110237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11"/>
  <dimension ref="A1:P45"/>
  <sheetViews>
    <sheetView showGridLines="0" view="pageBreakPreview" zoomScaleNormal="100" zoomScaleSheetLayoutView="100" workbookViewId="0">
      <pane xSplit="2" ySplit="10" topLeftCell="C11" activePane="bottomRight" state="frozen"/>
      <selection activeCell="K24" sqref="K24"/>
      <selection pane="topRight" activeCell="K24" sqref="K24"/>
      <selection pane="bottomLeft" activeCell="K24" sqref="K24"/>
      <selection pane="bottomRight" activeCell="L25" sqref="L25"/>
    </sheetView>
  </sheetViews>
  <sheetFormatPr defaultRowHeight="12.75"/>
  <cols>
    <col min="1" max="1" width="5.28515625" style="42" customWidth="1"/>
    <col min="2" max="2" width="39.85546875" style="57" customWidth="1"/>
    <col min="3" max="3" width="10.5703125" style="42" customWidth="1"/>
    <col min="4" max="4" width="10" style="54" customWidth="1"/>
    <col min="5" max="5" width="11" style="42" customWidth="1"/>
    <col min="6" max="6" width="9.42578125" style="42" customWidth="1"/>
    <col min="7" max="7" width="14.140625" style="55" customWidth="1"/>
    <col min="8" max="8" width="11.7109375" style="55" customWidth="1"/>
    <col min="9" max="9" width="10.28515625" style="42" customWidth="1"/>
    <col min="10" max="10" width="11.42578125" style="55" customWidth="1"/>
    <col min="11" max="11" width="10.140625" style="42" customWidth="1"/>
    <col min="12" max="12" width="10.28515625" style="54" customWidth="1"/>
    <col min="13" max="13" width="10.28515625" style="56" customWidth="1"/>
    <col min="14" max="16" width="9.140625" style="42"/>
    <col min="17" max="16384" width="9.140625" style="43"/>
  </cols>
  <sheetData>
    <row r="1" spans="1:16" s="25" customFormat="1" ht="19.5">
      <c r="A1" s="36"/>
      <c r="B1" s="407" t="s">
        <v>4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6" s="290" customFormat="1" ht="29.25" customHeight="1">
      <c r="A2" s="392" t="str">
        <f>ОПП!B2</f>
        <v>на    ДКЦ 14 СОФИЯ ЕООД   ЕИК 000689549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</row>
    <row r="3" spans="1:16" s="290" customFormat="1" ht="15.75">
      <c r="A3" s="392" t="str">
        <f>ОПП!B3</f>
        <v>адрес    гр. София,   ул. "Д-р Стефан  Сарафов” № 7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</row>
    <row r="4" spans="1:16" s="290" customFormat="1" ht="15.75">
      <c r="A4" s="392" t="str">
        <f>ОПП!B4</f>
        <v>за   01.01.2018 - 30.06.2018 г.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</row>
    <row r="5" spans="1:16" s="33" customFormat="1" ht="15.75" customHeight="1">
      <c r="A5" s="31"/>
      <c r="B5" s="31"/>
      <c r="C5" s="31"/>
      <c r="D5" s="31"/>
      <c r="E5" s="31"/>
      <c r="F5" s="151"/>
      <c r="G5" s="151"/>
      <c r="H5" s="151"/>
      <c r="I5" s="151"/>
      <c r="J5" s="151"/>
      <c r="K5" s="151"/>
      <c r="L5" s="31"/>
      <c r="M5" s="31" t="s">
        <v>70</v>
      </c>
      <c r="N5" s="32"/>
      <c r="O5" s="32"/>
      <c r="P5" s="32"/>
    </row>
    <row r="6" spans="1:16" s="34" customFormat="1" ht="12.75" customHeight="1">
      <c r="A6" s="412" t="s">
        <v>10</v>
      </c>
      <c r="B6" s="412"/>
      <c r="C6" s="411" t="s">
        <v>27</v>
      </c>
      <c r="D6" s="393" t="s">
        <v>119</v>
      </c>
      <c r="E6" s="396" t="s">
        <v>87</v>
      </c>
      <c r="F6" s="401" t="s">
        <v>30</v>
      </c>
      <c r="G6" s="402"/>
      <c r="H6" s="402"/>
      <c r="I6" s="403"/>
      <c r="J6" s="396" t="s">
        <v>60</v>
      </c>
      <c r="K6" s="399"/>
      <c r="L6" s="408" t="s">
        <v>122</v>
      </c>
      <c r="M6" s="410" t="s">
        <v>61</v>
      </c>
    </row>
    <row r="7" spans="1:16" s="34" customFormat="1" ht="12.75" customHeight="1">
      <c r="A7" s="412"/>
      <c r="B7" s="412"/>
      <c r="C7" s="411"/>
      <c r="D7" s="394"/>
      <c r="E7" s="397"/>
      <c r="F7" s="404"/>
      <c r="G7" s="405"/>
      <c r="H7" s="405"/>
      <c r="I7" s="406"/>
      <c r="J7" s="400" t="s">
        <v>121</v>
      </c>
      <c r="K7" s="398"/>
      <c r="L7" s="408"/>
      <c r="M7" s="410"/>
    </row>
    <row r="8" spans="1:16" s="35" customFormat="1" ht="42" customHeight="1">
      <c r="A8" s="412"/>
      <c r="B8" s="412"/>
      <c r="C8" s="411"/>
      <c r="D8" s="395"/>
      <c r="E8" s="398"/>
      <c r="F8" s="84" t="s">
        <v>120</v>
      </c>
      <c r="G8" s="84" t="s">
        <v>88</v>
      </c>
      <c r="H8" s="84" t="s">
        <v>156</v>
      </c>
      <c r="I8" s="84" t="s">
        <v>89</v>
      </c>
      <c r="J8" s="84" t="s">
        <v>163</v>
      </c>
      <c r="K8" s="84" t="s">
        <v>162</v>
      </c>
      <c r="L8" s="409"/>
      <c r="M8" s="410"/>
    </row>
    <row r="9" spans="1:16" s="33" customFormat="1">
      <c r="A9" s="391" t="s">
        <v>9</v>
      </c>
      <c r="B9" s="391"/>
      <c r="C9" s="58">
        <v>1</v>
      </c>
      <c r="D9" s="59">
        <f t="shared" ref="D9:M9" si="0">C9+1</f>
        <v>2</v>
      </c>
      <c r="E9" s="59">
        <f t="shared" si="0"/>
        <v>3</v>
      </c>
      <c r="F9" s="59">
        <f t="shared" si="0"/>
        <v>4</v>
      </c>
      <c r="G9" s="59">
        <f t="shared" si="0"/>
        <v>5</v>
      </c>
      <c r="H9" s="59">
        <f t="shared" si="0"/>
        <v>6</v>
      </c>
      <c r="I9" s="59">
        <f t="shared" si="0"/>
        <v>7</v>
      </c>
      <c r="J9" s="59">
        <f t="shared" si="0"/>
        <v>8</v>
      </c>
      <c r="K9" s="59">
        <f t="shared" si="0"/>
        <v>9</v>
      </c>
      <c r="L9" s="59">
        <f t="shared" si="0"/>
        <v>10</v>
      </c>
      <c r="M9" s="59">
        <f t="shared" si="0"/>
        <v>11</v>
      </c>
      <c r="N9" s="32"/>
      <c r="O9" s="32"/>
      <c r="P9" s="32"/>
    </row>
    <row r="10" spans="1:16" s="44" customFormat="1">
      <c r="A10" s="79">
        <v>1</v>
      </c>
      <c r="B10" s="152" t="s">
        <v>62</v>
      </c>
      <c r="C10" s="85">
        <v>1235</v>
      </c>
      <c r="D10" s="86"/>
      <c r="E10" s="87">
        <v>1565</v>
      </c>
      <c r="F10" s="87"/>
      <c r="G10" s="87"/>
      <c r="H10" s="87"/>
      <c r="I10" s="87"/>
      <c r="J10" s="87" t="s">
        <v>164</v>
      </c>
      <c r="K10" s="87">
        <v>-343</v>
      </c>
      <c r="L10" s="86">
        <v>13</v>
      </c>
      <c r="M10" s="87">
        <f t="shared" ref="M10:M27" si="1">SUM(C10:L10)</f>
        <v>2470</v>
      </c>
    </row>
    <row r="11" spans="1:16">
      <c r="A11" s="79">
        <v>2</v>
      </c>
      <c r="B11" s="46" t="s">
        <v>123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7">
        <f t="shared" si="1"/>
        <v>0</v>
      </c>
    </row>
    <row r="12" spans="1:16" s="157" customFormat="1">
      <c r="A12" s="79">
        <v>3</v>
      </c>
      <c r="B12" s="46" t="s">
        <v>124</v>
      </c>
      <c r="C12" s="80"/>
      <c r="D12" s="154"/>
      <c r="E12" s="154"/>
      <c r="F12" s="154"/>
      <c r="G12" s="154"/>
      <c r="H12" s="154"/>
      <c r="I12" s="154"/>
      <c r="J12" s="154"/>
      <c r="K12" s="154"/>
      <c r="L12" s="154"/>
      <c r="M12" s="155">
        <f t="shared" si="1"/>
        <v>0</v>
      </c>
      <c r="N12" s="156"/>
      <c r="O12" s="156"/>
      <c r="P12" s="156"/>
    </row>
    <row r="13" spans="1:16" s="157" customFormat="1" ht="25.5">
      <c r="A13" s="227">
        <v>4</v>
      </c>
      <c r="B13" s="228" t="s">
        <v>125</v>
      </c>
      <c r="C13" s="229">
        <f>SUM(C10:C12)</f>
        <v>1235</v>
      </c>
      <c r="D13" s="229">
        <f t="shared" ref="D13:L13" si="2">SUM(D10:D12)</f>
        <v>0</v>
      </c>
      <c r="E13" s="229">
        <f t="shared" si="2"/>
        <v>1565</v>
      </c>
      <c r="F13" s="229">
        <f t="shared" si="2"/>
        <v>0</v>
      </c>
      <c r="G13" s="229">
        <f t="shared" si="2"/>
        <v>0</v>
      </c>
      <c r="H13" s="229">
        <f t="shared" si="2"/>
        <v>0</v>
      </c>
      <c r="I13" s="229">
        <f t="shared" si="2"/>
        <v>0</v>
      </c>
      <c r="J13" s="229">
        <f t="shared" si="2"/>
        <v>0</v>
      </c>
      <c r="K13" s="229">
        <f t="shared" si="2"/>
        <v>-343</v>
      </c>
      <c r="L13" s="229">
        <f t="shared" si="2"/>
        <v>13</v>
      </c>
      <c r="M13" s="155">
        <f t="shared" si="1"/>
        <v>2470</v>
      </c>
      <c r="N13" s="156"/>
      <c r="O13" s="156"/>
      <c r="P13" s="156"/>
    </row>
    <row r="14" spans="1:16">
      <c r="A14" s="231">
        <v>5</v>
      </c>
      <c r="B14" s="233" t="s">
        <v>72</v>
      </c>
      <c r="C14" s="82">
        <f>SUM(C15:C16)</f>
        <v>0</v>
      </c>
      <c r="D14" s="82">
        <f t="shared" ref="D14:L14" si="3">SUM(D15:D16)</f>
        <v>0</v>
      </c>
      <c r="E14" s="82">
        <f t="shared" si="3"/>
        <v>0</v>
      </c>
      <c r="F14" s="82">
        <f t="shared" si="3"/>
        <v>0</v>
      </c>
      <c r="G14" s="82">
        <f t="shared" si="3"/>
        <v>0</v>
      </c>
      <c r="H14" s="82">
        <f t="shared" si="3"/>
        <v>0</v>
      </c>
      <c r="I14" s="82">
        <f t="shared" si="3"/>
        <v>0</v>
      </c>
      <c r="J14" s="82">
        <f t="shared" si="3"/>
        <v>0</v>
      </c>
      <c r="K14" s="82">
        <f t="shared" si="3"/>
        <v>12</v>
      </c>
      <c r="L14" s="82">
        <f t="shared" si="3"/>
        <v>-12</v>
      </c>
      <c r="M14" s="87">
        <f t="shared" si="1"/>
        <v>0</v>
      </c>
    </row>
    <row r="15" spans="1:16" ht="13.5">
      <c r="A15" s="234"/>
      <c r="B15" s="238" t="s">
        <v>129</v>
      </c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7">
        <f t="shared" si="1"/>
        <v>0</v>
      </c>
    </row>
    <row r="16" spans="1:16" ht="13.5">
      <c r="A16" s="232"/>
      <c r="B16" s="238" t="s">
        <v>130</v>
      </c>
      <c r="C16" s="236"/>
      <c r="D16" s="236"/>
      <c r="E16" s="236"/>
      <c r="F16" s="236"/>
      <c r="G16" s="236"/>
      <c r="H16" s="236"/>
      <c r="I16" s="236"/>
      <c r="J16" s="236"/>
      <c r="K16" s="236">
        <v>12</v>
      </c>
      <c r="L16" s="236">
        <v>-12</v>
      </c>
      <c r="M16" s="237">
        <f t="shared" si="1"/>
        <v>0</v>
      </c>
    </row>
    <row r="17" spans="1:16">
      <c r="A17" s="79">
        <v>6</v>
      </c>
      <c r="B17" s="45" t="s">
        <v>66</v>
      </c>
      <c r="C17" s="82"/>
      <c r="D17" s="82"/>
      <c r="E17" s="82"/>
      <c r="F17" s="82"/>
      <c r="G17" s="82"/>
      <c r="H17" s="82"/>
      <c r="I17" s="82"/>
      <c r="J17" s="82"/>
      <c r="K17" s="305"/>
      <c r="L17" s="305">
        <v>26</v>
      </c>
      <c r="M17" s="87">
        <f t="shared" si="1"/>
        <v>26</v>
      </c>
    </row>
    <row r="18" spans="1:16">
      <c r="A18" s="231">
        <v>7</v>
      </c>
      <c r="B18" s="233" t="s">
        <v>126</v>
      </c>
      <c r="C18" s="154"/>
      <c r="D18" s="154"/>
      <c r="E18" s="154"/>
      <c r="F18" s="154"/>
      <c r="G18" s="154"/>
      <c r="H18" s="154"/>
      <c r="I18" s="154"/>
      <c r="J18" s="154"/>
      <c r="K18" s="306"/>
      <c r="L18" s="306"/>
      <c r="M18" s="87">
        <f t="shared" si="1"/>
        <v>0</v>
      </c>
    </row>
    <row r="19" spans="1:16" s="42" customFormat="1" ht="13.5">
      <c r="A19" s="232"/>
      <c r="B19" s="230" t="s">
        <v>127</v>
      </c>
      <c r="C19" s="236"/>
      <c r="D19" s="236"/>
      <c r="E19" s="236"/>
      <c r="F19" s="236"/>
      <c r="G19" s="236"/>
      <c r="H19" s="236"/>
      <c r="I19" s="236"/>
      <c r="J19" s="236"/>
      <c r="K19" s="236"/>
      <c r="L19" s="236"/>
      <c r="M19" s="237">
        <f t="shared" si="1"/>
        <v>0</v>
      </c>
    </row>
    <row r="20" spans="1:16" s="42" customFormat="1">
      <c r="A20" s="79">
        <v>8</v>
      </c>
      <c r="B20" s="45" t="s">
        <v>67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7">
        <f t="shared" si="1"/>
        <v>0</v>
      </c>
    </row>
    <row r="21" spans="1:16" s="42" customFormat="1">
      <c r="A21" s="231">
        <v>9</v>
      </c>
      <c r="B21" s="233" t="s">
        <v>128</v>
      </c>
      <c r="C21" s="82">
        <f>SUM(C22:C23)</f>
        <v>0</v>
      </c>
      <c r="D21" s="82">
        <f t="shared" ref="D21:L21" si="4">SUM(D22:D23)</f>
        <v>0</v>
      </c>
      <c r="E21" s="82">
        <f t="shared" si="4"/>
        <v>0</v>
      </c>
      <c r="F21" s="82">
        <f t="shared" si="4"/>
        <v>0</v>
      </c>
      <c r="G21" s="82">
        <f t="shared" si="4"/>
        <v>0</v>
      </c>
      <c r="H21" s="82">
        <f t="shared" si="4"/>
        <v>0</v>
      </c>
      <c r="I21" s="82">
        <f t="shared" si="4"/>
        <v>0</v>
      </c>
      <c r="J21" s="82">
        <f t="shared" si="4"/>
        <v>0</v>
      </c>
      <c r="K21" s="82">
        <f t="shared" si="4"/>
        <v>0</v>
      </c>
      <c r="L21" s="82">
        <f t="shared" si="4"/>
        <v>0</v>
      </c>
      <c r="M21" s="87">
        <f t="shared" si="1"/>
        <v>0</v>
      </c>
    </row>
    <row r="22" spans="1:16" s="42" customFormat="1" ht="13.5">
      <c r="A22" s="234"/>
      <c r="B22" s="238" t="s">
        <v>129</v>
      </c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237">
        <f t="shared" si="1"/>
        <v>0</v>
      </c>
    </row>
    <row r="23" spans="1:16" s="75" customFormat="1" ht="13.5">
      <c r="A23" s="235"/>
      <c r="B23" s="238" t="s">
        <v>130</v>
      </c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7">
        <f t="shared" si="1"/>
        <v>0</v>
      </c>
    </row>
    <row r="24" spans="1:16" s="42" customFormat="1">
      <c r="A24" s="232">
        <v>10</v>
      </c>
      <c r="B24" s="45" t="s">
        <v>68</v>
      </c>
      <c r="C24" s="81"/>
      <c r="D24" s="81"/>
      <c r="E24" s="81"/>
      <c r="F24" s="81"/>
      <c r="G24" s="81"/>
      <c r="H24" s="81"/>
      <c r="I24" s="81"/>
      <c r="J24" s="81"/>
      <c r="K24" s="81"/>
      <c r="L24" s="81">
        <v>-1</v>
      </c>
      <c r="M24" s="87">
        <f t="shared" si="1"/>
        <v>-1</v>
      </c>
    </row>
    <row r="25" spans="1:16" s="44" customFormat="1">
      <c r="A25" s="153" t="s">
        <v>131</v>
      </c>
      <c r="B25" s="152" t="s">
        <v>11</v>
      </c>
      <c r="C25" s="89">
        <f>C13+C14+C17+C18+C20+C21+C24</f>
        <v>1235</v>
      </c>
      <c r="D25" s="89">
        <f t="shared" ref="D25:L25" si="5">D13+D14+D17+D18+D20+D21+D24</f>
        <v>0</v>
      </c>
      <c r="E25" s="89">
        <f t="shared" si="5"/>
        <v>1565</v>
      </c>
      <c r="F25" s="89">
        <f t="shared" si="5"/>
        <v>0</v>
      </c>
      <c r="G25" s="89">
        <f t="shared" si="5"/>
        <v>0</v>
      </c>
      <c r="H25" s="89">
        <f t="shared" si="5"/>
        <v>0</v>
      </c>
      <c r="I25" s="89">
        <f t="shared" si="5"/>
        <v>0</v>
      </c>
      <c r="J25" s="89">
        <f t="shared" si="5"/>
        <v>0</v>
      </c>
      <c r="K25" s="89">
        <f t="shared" si="5"/>
        <v>-331</v>
      </c>
      <c r="L25" s="89">
        <f t="shared" si="5"/>
        <v>26</v>
      </c>
      <c r="M25" s="87">
        <f t="shared" si="1"/>
        <v>2495</v>
      </c>
    </row>
    <row r="26" spans="1:16" s="75" customFormat="1" ht="26.25" customHeight="1">
      <c r="A26" s="78">
        <v>12</v>
      </c>
      <c r="B26" s="46" t="s">
        <v>69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7">
        <f t="shared" si="1"/>
        <v>0</v>
      </c>
    </row>
    <row r="27" spans="1:16" s="76" customFormat="1" ht="30" customHeight="1">
      <c r="A27" s="159">
        <v>13</v>
      </c>
      <c r="B27" s="158" t="s">
        <v>132</v>
      </c>
      <c r="C27" s="88">
        <f t="shared" ref="C27:L27" si="6">SUM(C25:C26)</f>
        <v>1235</v>
      </c>
      <c r="D27" s="88">
        <f t="shared" si="6"/>
        <v>0</v>
      </c>
      <c r="E27" s="88">
        <f t="shared" si="6"/>
        <v>1565</v>
      </c>
      <c r="F27" s="88">
        <f t="shared" si="6"/>
        <v>0</v>
      </c>
      <c r="G27" s="88">
        <f t="shared" si="6"/>
        <v>0</v>
      </c>
      <c r="H27" s="88">
        <f>SUM(H25:H26)</f>
        <v>0</v>
      </c>
      <c r="I27" s="88">
        <f t="shared" si="6"/>
        <v>0</v>
      </c>
      <c r="J27" s="88">
        <f t="shared" si="6"/>
        <v>0</v>
      </c>
      <c r="K27" s="88">
        <f t="shared" si="6"/>
        <v>-331</v>
      </c>
      <c r="L27" s="88">
        <f t="shared" si="6"/>
        <v>26</v>
      </c>
      <c r="M27" s="248">
        <f t="shared" si="1"/>
        <v>2495</v>
      </c>
      <c r="P27" s="77"/>
    </row>
    <row r="28" spans="1:16">
      <c r="A28" s="47"/>
      <c r="B28" s="48"/>
      <c r="C28" s="49"/>
      <c r="D28" s="50"/>
      <c r="E28" s="49"/>
      <c r="F28" s="49"/>
      <c r="G28" s="51"/>
      <c r="H28" s="51"/>
      <c r="I28" s="49"/>
      <c r="J28" s="51"/>
      <c r="K28" s="49"/>
      <c r="L28" s="50"/>
      <c r="M28" s="52"/>
      <c r="N28" s="43"/>
      <c r="O28" s="43"/>
      <c r="P28" s="43"/>
    </row>
    <row r="29" spans="1:16">
      <c r="A29" s="47"/>
      <c r="B29" s="48"/>
      <c r="C29" s="49"/>
      <c r="D29" s="50"/>
      <c r="E29" s="49"/>
      <c r="F29" s="49"/>
      <c r="G29" s="51"/>
      <c r="H29" s="51"/>
      <c r="I29" s="49"/>
      <c r="J29" s="51"/>
      <c r="K29" s="49"/>
      <c r="L29" s="50"/>
      <c r="M29" s="52"/>
      <c r="N29" s="43"/>
      <c r="O29" s="43"/>
      <c r="P29" s="43"/>
    </row>
    <row r="30" spans="1:16">
      <c r="A30" s="47"/>
      <c r="B30" s="48"/>
      <c r="C30" s="49" t="s">
        <v>158</v>
      </c>
      <c r="D30" s="50"/>
      <c r="E30" s="49"/>
      <c r="F30" s="49"/>
      <c r="G30" s="51"/>
      <c r="H30" s="51"/>
      <c r="I30" s="49"/>
      <c r="J30" s="51" t="s">
        <v>157</v>
      </c>
      <c r="K30" s="49"/>
      <c r="L30" s="50"/>
      <c r="M30" s="52"/>
      <c r="N30" s="43"/>
      <c r="O30" s="43"/>
      <c r="P30" s="43"/>
    </row>
    <row r="31" spans="1:16">
      <c r="A31" s="121" t="str">
        <f>БАЛАНС!A45</f>
        <v>Дата:  27.07.2018 г.</v>
      </c>
      <c r="B31" s="48"/>
      <c r="C31" s="49"/>
      <c r="D31" s="50" t="str">
        <f>БАЛАНС!D46</f>
        <v>(Мирослав Василев)</v>
      </c>
      <c r="E31" s="49"/>
      <c r="F31" s="49"/>
      <c r="G31" s="51"/>
      <c r="H31" s="51"/>
      <c r="I31" s="49"/>
      <c r="J31" s="51"/>
      <c r="K31" s="49" t="str">
        <f>БАЛАНС!H46</f>
        <v>(Д-р  Милен Димов)</v>
      </c>
      <c r="L31" s="50"/>
      <c r="M31" s="52"/>
      <c r="N31" s="43"/>
      <c r="O31" s="43"/>
      <c r="P31" s="43"/>
    </row>
    <row r="32" spans="1:16">
      <c r="A32" s="310"/>
      <c r="B32" s="311"/>
      <c r="C32" s="312"/>
      <c r="D32" s="313"/>
      <c r="E32" s="312"/>
      <c r="F32" s="312"/>
      <c r="G32" s="314"/>
      <c r="H32" s="314"/>
      <c r="I32" s="312"/>
      <c r="J32" s="314"/>
      <c r="K32" s="312"/>
      <c r="L32" s="313"/>
      <c r="M32" s="315"/>
      <c r="N32" s="43"/>
      <c r="O32" s="43"/>
      <c r="P32" s="43"/>
    </row>
    <row r="33" spans="1:16">
      <c r="A33" s="310"/>
      <c r="B33" s="311">
        <f>БАЛАНС!B48</f>
        <v>0</v>
      </c>
      <c r="C33" s="312"/>
      <c r="D33" s="313"/>
      <c r="E33" s="312"/>
      <c r="F33" s="312"/>
      <c r="G33" s="314"/>
      <c r="H33" s="314"/>
      <c r="I33" s="312"/>
      <c r="J33" s="314"/>
      <c r="K33" s="312"/>
      <c r="L33" s="313"/>
      <c r="M33" s="315"/>
      <c r="N33" s="43"/>
      <c r="O33" s="43"/>
      <c r="P33" s="43"/>
    </row>
    <row r="34" spans="1:16">
      <c r="A34" s="310"/>
      <c r="B34" s="311">
        <f>БАЛАНС!B49</f>
        <v>0</v>
      </c>
      <c r="C34" s="312"/>
      <c r="D34" s="313"/>
      <c r="E34" s="312"/>
      <c r="F34" s="312"/>
      <c r="G34" s="314"/>
      <c r="H34" s="314"/>
      <c r="I34" s="312"/>
      <c r="J34" s="314"/>
      <c r="K34" s="312"/>
      <c r="L34" s="313"/>
      <c r="M34" s="315"/>
      <c r="N34" s="43"/>
      <c r="O34" s="43"/>
      <c r="P34" s="43"/>
    </row>
    <row r="35" spans="1:16">
      <c r="A35" s="43"/>
      <c r="B35" s="53"/>
      <c r="N35" s="43"/>
      <c r="O35" s="43"/>
      <c r="P35" s="43"/>
    </row>
    <row r="36" spans="1:16">
      <c r="A36" s="43"/>
      <c r="B36" s="53"/>
      <c r="N36" s="43"/>
      <c r="O36" s="43"/>
      <c r="P36" s="43"/>
    </row>
    <row r="37" spans="1:16">
      <c r="A37" s="43"/>
      <c r="B37" s="53"/>
      <c r="N37" s="43"/>
      <c r="O37" s="43"/>
      <c r="P37" s="43"/>
    </row>
    <row r="38" spans="1:16">
      <c r="A38" s="43"/>
      <c r="B38" s="53"/>
      <c r="N38" s="43"/>
      <c r="O38" s="43"/>
      <c r="P38" s="43"/>
    </row>
    <row r="39" spans="1:16">
      <c r="A39" s="43"/>
      <c r="B39" s="53"/>
      <c r="N39" s="43"/>
      <c r="O39" s="43"/>
      <c r="P39" s="43"/>
    </row>
    <row r="40" spans="1:16">
      <c r="A40" s="43"/>
      <c r="B40" s="53"/>
      <c r="N40" s="43"/>
      <c r="O40" s="43"/>
      <c r="P40" s="43"/>
    </row>
    <row r="41" spans="1:16">
      <c r="A41" s="43"/>
      <c r="B41" s="53"/>
      <c r="N41" s="43"/>
      <c r="O41" s="43"/>
      <c r="P41" s="43"/>
    </row>
    <row r="42" spans="1:16">
      <c r="A42" s="43"/>
      <c r="B42" s="53"/>
      <c r="N42" s="43"/>
      <c r="O42" s="43"/>
      <c r="P42" s="43"/>
    </row>
    <row r="43" spans="1:16">
      <c r="A43" s="43"/>
      <c r="B43" s="53"/>
      <c r="N43" s="43"/>
      <c r="O43" s="43"/>
      <c r="P43" s="43"/>
    </row>
    <row r="44" spans="1:16">
      <c r="A44" s="43"/>
      <c r="B44" s="53"/>
      <c r="N44" s="43"/>
      <c r="O44" s="43"/>
      <c r="P44" s="43"/>
    </row>
    <row r="45" spans="1:16">
      <c r="A45" s="43"/>
      <c r="B45" s="53"/>
      <c r="N45" s="43"/>
      <c r="O45" s="43"/>
      <c r="P45" s="43"/>
    </row>
  </sheetData>
  <mergeCells count="14">
    <mergeCell ref="B1:M1"/>
    <mergeCell ref="A3:M3"/>
    <mergeCell ref="A4:M4"/>
    <mergeCell ref="L6:L8"/>
    <mergeCell ref="M6:M8"/>
    <mergeCell ref="C6:C8"/>
    <mergeCell ref="A6:B8"/>
    <mergeCell ref="A9:B9"/>
    <mergeCell ref="A2:M2"/>
    <mergeCell ref="D6:D8"/>
    <mergeCell ref="E6:E8"/>
    <mergeCell ref="J6:K6"/>
    <mergeCell ref="J7:K7"/>
    <mergeCell ref="F6:I7"/>
  </mergeCells>
  <phoneticPr fontId="0" type="noConversion"/>
  <pageMargins left="0.37" right="7.874015748031496E-2" top="1.08" bottom="0.65" header="0.6692913385826772" footer="0.47244094488188981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БАЛАНС</vt:lpstr>
      <vt:lpstr>ОПР</vt:lpstr>
      <vt:lpstr>ОПП</vt:lpstr>
      <vt:lpstr>ОСК</vt:lpstr>
      <vt:lpstr>БАЛАНС!Print_Area</vt:lpstr>
      <vt:lpstr>ОПП!Print_Area</vt:lpstr>
      <vt:lpstr>ОПР!Print_Area</vt:lpstr>
      <vt:lpstr>ОСК!Print_Area</vt:lpstr>
      <vt:lpstr>ОПП!Print_Titles</vt:lpstr>
    </vt:vector>
  </TitlesOfParts>
  <Company>Счетоводна Кантора К и 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Годишен финансов отчет</dc:title>
  <dc:creator>Валентин Влайчев</dc:creator>
  <cp:lastModifiedBy>raykov</cp:lastModifiedBy>
  <cp:lastPrinted>2018-07-30T07:41:56Z</cp:lastPrinted>
  <dcterms:created xsi:type="dcterms:W3CDTF">2002-04-23T13:34:44Z</dcterms:created>
  <dcterms:modified xsi:type="dcterms:W3CDTF">2018-07-30T13:19:07Z</dcterms:modified>
</cp:coreProperties>
</file>