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8" windowHeight="12972" tabRatio="833" activeTab="0"/>
  </bookViews>
  <sheets>
    <sheet name="Индекси" sheetId="1" r:id="rId1"/>
    <sheet name="Капитализация" sheetId="2" r:id="rId2"/>
    <sheet name="Капитализация_БВП" sheetId="3" r:id="rId3"/>
    <sheet name="Търговия" sheetId="4" r:id="rId4"/>
    <sheet name="Нови емисии" sheetId="5" r:id="rId5"/>
    <sheet name="Борсови членове" sheetId="6" r:id="rId6"/>
  </sheets>
  <definedNames>
    <definedName name="ExternalData1" localSheetId="3">'Търговия'!#REF!</definedName>
  </definedNames>
  <calcPr fullCalcOnLoad="1"/>
</workbook>
</file>

<file path=xl/sharedStrings.xml><?xml version="1.0" encoding="utf-8"?>
<sst xmlns="http://schemas.openxmlformats.org/spreadsheetml/2006/main" count="134" uniqueCount="115">
  <si>
    <t>SOFIX</t>
  </si>
  <si>
    <t>Пазарна капитализация / Брутен вътрешен продукт</t>
  </si>
  <si>
    <t>Пазарна капитализация/БВП</t>
  </si>
  <si>
    <t>Пазарна капитализация (млн. лв)</t>
  </si>
  <si>
    <t>Брой сделки</t>
  </si>
  <si>
    <t>Брой лотове</t>
  </si>
  <si>
    <t>БВП по данни на БНБ (млн. лв)</t>
  </si>
  <si>
    <t>BG REIT</t>
  </si>
  <si>
    <t>Оборот (лв.)</t>
  </si>
  <si>
    <t>Брой сесии</t>
  </si>
  <si>
    <t>Индекс</t>
  </si>
  <si>
    <t>BG TR30</t>
  </si>
  <si>
    <t>Показател</t>
  </si>
  <si>
    <t>Изменение</t>
  </si>
  <si>
    <t>Вид ценни книжа</t>
  </si>
  <si>
    <t>Общи стойности</t>
  </si>
  <si>
    <t>Средно-дневни стойности</t>
  </si>
  <si>
    <t xml:space="preserve">Общо: </t>
  </si>
  <si>
    <t>No</t>
  </si>
  <si>
    <t>Борсов член</t>
  </si>
  <si>
    <t>Сделки</t>
  </si>
  <si>
    <t>Обем (лотове)</t>
  </si>
  <si>
    <t>* Данните са сортирани по оборот</t>
  </si>
  <si>
    <t>BGBX 40</t>
  </si>
  <si>
    <t>Индекси на БФБ</t>
  </si>
  <si>
    <t>2021 година</t>
  </si>
  <si>
    <t>ИП "Карол" АД</t>
  </si>
  <si>
    <t>ИП "Реал Финанс" АД</t>
  </si>
  <si>
    <t>ИП "Елана Трейдинг" АД</t>
  </si>
  <si>
    <t>ИП "Първа Финансова Брокерска Къща" ЕООД</t>
  </si>
  <si>
    <t>ИП "АБВ Инвестиции" ЕООД</t>
  </si>
  <si>
    <t>ИП "БенчМарк Финанс" АД</t>
  </si>
  <si>
    <t>ИП "Евро - Финанс" АД</t>
  </si>
  <si>
    <t>ИП "Капман" АД</t>
  </si>
  <si>
    <t>ТБ "Централна Кооперативна Банка" АД</t>
  </si>
  <si>
    <t>ТБ "Тексим банк" АД</t>
  </si>
  <si>
    <t>ИП "Интеркапитал Маркетс" АД</t>
  </si>
  <si>
    <t>ТБ "Банка ДСК" АД</t>
  </si>
  <si>
    <t>ИП "София Интернешънъл Секюритиз" АД</t>
  </si>
  <si>
    <t>ИП "Дилингова Финансова Компания" АД</t>
  </si>
  <si>
    <t>ТБ "Алианц Банк България" АД</t>
  </si>
  <si>
    <t>ИП "ЮГ Маркет" ЕАД</t>
  </si>
  <si>
    <t>ТБ "УниКредит Булбанк" АД</t>
  </si>
  <si>
    <t>ИП "МК Брокерс" АД</t>
  </si>
  <si>
    <t>Трейдгейт АГ-Берлин</t>
  </si>
  <si>
    <t>ИП "Авал ИН" АД</t>
  </si>
  <si>
    <t>ТБ "Юробанк България" АД</t>
  </si>
  <si>
    <t>ИП "АВС Финанс" АД</t>
  </si>
  <si>
    <t>ТБ "Обединена Българска Банка" АД</t>
  </si>
  <si>
    <t>ИП "Загора Финакорп" АД</t>
  </si>
  <si>
    <t>ТБ "Райфайзенбанк - България" ЕАД</t>
  </si>
  <si>
    <t>ИП "Де Ново" ЕАД</t>
  </si>
  <si>
    <t>ТБ "Интернешънъл Асет Банк" АД</t>
  </si>
  <si>
    <t>ИП "Кепитъл Инвест" ЕАД</t>
  </si>
  <si>
    <t>ТБ "Първа Инвестиционна Банка" АД</t>
  </si>
  <si>
    <t>ИП "Ъп Тренд" ООД</t>
  </si>
  <si>
    <t>ИП "Варчев Финанс" ЕООД</t>
  </si>
  <si>
    <t>ИП "Булброкърс" ЕАД</t>
  </si>
  <si>
    <t>ТБ "Инвестбанк" АД</t>
  </si>
  <si>
    <t>ИП "Ди Ви Инвест" ЕАД</t>
  </si>
  <si>
    <t>ТБ "Токуда Банк" АД</t>
  </si>
  <si>
    <t>ИП "Фоукал Пойнт Инвестмънтс" АД</t>
  </si>
  <si>
    <t>ТБ "Общинска Банка" АД</t>
  </si>
  <si>
    <t>ТБ "Българо-Американска Кредитна Банка" АД</t>
  </si>
  <si>
    <t>ИП "Фаворит" АД</t>
  </si>
  <si>
    <t>Пазар за растеж beam</t>
  </si>
  <si>
    <t>-</t>
  </si>
  <si>
    <t>MTF BSE International</t>
  </si>
  <si>
    <t>beam Акции (Пазар за растеж)</t>
  </si>
  <si>
    <t>beam IPO (Пазар за растеж)</t>
  </si>
  <si>
    <t>Първично публично предлагане на акции на Пазар за растеж beam</t>
  </si>
  <si>
    <t>Вторично публично предлагане на Пазар за растеж beam</t>
  </si>
  <si>
    <t>Увеличения на капитал с права на Пазар за растеж beam</t>
  </si>
  <si>
    <t>Акции на MTF BSE International</t>
  </si>
  <si>
    <t>Борсово търгувани фондове на MTF BSE International</t>
  </si>
  <si>
    <t>Фондове върху борсово търгувани стоки на MTF BSE International</t>
  </si>
  <si>
    <t>(в т.ч. на Основен пазар BSE, Алтернативен пазар BaSE, Пазар за растеж Beam и MTF BSE International)</t>
  </si>
  <si>
    <t>Пазарен сегмент/Пазар</t>
  </si>
  <si>
    <t xml:space="preserve">* Регулиран пазар включва Основен пазар BSE и Алтернативен пазар BaSE </t>
  </si>
  <si>
    <t>Сегмент акции Premium (Основен пазар BSE)</t>
  </si>
  <si>
    <t>Сегмент акции Standard (Основен пазар BSE)</t>
  </si>
  <si>
    <t>Сегмент за дружества със специална инвестиционна цел (Основен пазар BSE)</t>
  </si>
  <si>
    <t>Сегмент за облигации (Основен пазар BSE)</t>
  </si>
  <si>
    <t>Сегмент за компенсаторни инструменти (Основен пазар BSE)</t>
  </si>
  <si>
    <t>Сегмент за борсово търгувани продукти (Основен пазар BSE)</t>
  </si>
  <si>
    <t>Сегмент за права (Основен пазар BSE)</t>
  </si>
  <si>
    <t>Сегмент за първично публично предлагане (Основен пазар BSE)</t>
  </si>
  <si>
    <t>Сегмент за държавни ценни книжа (Основен пазар BSE)</t>
  </si>
  <si>
    <t>Сегмент за приватизация (Основен пазар BSE)</t>
  </si>
  <si>
    <t>Сегмент акции (Алтернативен пазар BaSE)</t>
  </si>
  <si>
    <t>Сегмент за дружества със специална инвестиционна цел (Алтернативен пазар BaSE)</t>
  </si>
  <si>
    <t>Първично публично предлагане на акции на регулиран пазар</t>
  </si>
  <si>
    <t>Вторично публично предлагане на акции (без АДСИЦ) на регулиран пазар</t>
  </si>
  <si>
    <t>Облигации (без ДЦК) на регулиран пазар</t>
  </si>
  <si>
    <t>Варанти на регулиран пазар</t>
  </si>
  <si>
    <t>Увеличения на капитал с права на регулиран пазар</t>
  </si>
  <si>
    <t>Акции на ДСИЦ на регулиран пазар</t>
  </si>
  <si>
    <t>ДЦК на регулиран пазар</t>
  </si>
  <si>
    <t>Дялове на фондове от затворен тип на регулиран пазар</t>
  </si>
  <si>
    <t>Борсово търгувани фондове на регулиран пазар</t>
  </si>
  <si>
    <t>Сегмент акции Standard  (Основен пазар BSE)</t>
  </si>
  <si>
    <t>Сегмент за дружества със специална инвестиционна цел  (Основен пазар BSE)</t>
  </si>
  <si>
    <t>Общо:</t>
  </si>
  <si>
    <t>Данни за търговията на всички пазари* на БФБ през 2022 година</t>
  </si>
  <si>
    <t>2022 година</t>
  </si>
  <si>
    <t>beam Права (Пазар за растеж)</t>
  </si>
  <si>
    <t>Данни за търговската активност на борсовите членове на всички пазари на БФБ през 2022 година</t>
  </si>
  <si>
    <t>Exchange traded notes на MTF BSE International</t>
  </si>
  <si>
    <t>Пазарна капитализация по пазарни сегменти/пазари на БФБ</t>
  </si>
  <si>
    <t>В лева</t>
  </si>
  <si>
    <t>В евро</t>
  </si>
  <si>
    <t>Пазарна капитализация (млн. евро)</t>
  </si>
  <si>
    <t>БВП по данни на БНБ (млн. евро)</t>
  </si>
  <si>
    <t>Оборот (евро)</t>
  </si>
  <si>
    <t>Брой нови емисии, допуснати до търговия през 2022 г. на регулиран пазар на БФБ (включващ Основен пазар BSE и Алтернативен пазар BaSE), Пазар за растеж beam и MTF BSE International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</si>
</sst>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#,##0.0"/>
    <numFmt numFmtId="193" formatCode="[$-409]dd\ mmmm\,\ yyyy"/>
    <numFmt numFmtId="194" formatCode="[$-409]d/mmm/yy;@"/>
    <numFmt numFmtId="195" formatCode="[$-402]dd\ mmmm\ yyyy\ &quot;г.&quot;"/>
    <numFmt numFmtId="196" formatCode="[$-F800]dddd\,\ mmmm\ dd\,\ yyyy"/>
  </numFmts>
  <fonts count="5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i/>
      <sz val="8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0" fontId="2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3" fontId="49" fillId="0" borderId="14" xfId="57" applyNumberFormat="1" applyFont="1" applyBorder="1" applyAlignment="1">
      <alignment vertical="center"/>
      <protection/>
    </xf>
    <xf numFmtId="3" fontId="49" fillId="0" borderId="11" xfId="57" applyNumberFormat="1" applyFont="1" applyBorder="1" applyAlignment="1">
      <alignment vertical="center"/>
      <protection/>
    </xf>
    <xf numFmtId="3" fontId="49" fillId="0" borderId="21" xfId="57" applyNumberFormat="1" applyFont="1" applyBorder="1" applyAlignment="1">
      <alignment vertical="center"/>
      <protection/>
    </xf>
    <xf numFmtId="3" fontId="2" fillId="0" borderId="3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" fontId="49" fillId="0" borderId="15" xfId="57" applyNumberFormat="1" applyFont="1" applyBorder="1" applyAlignment="1">
      <alignment vertical="center"/>
      <protection/>
    </xf>
    <xf numFmtId="3" fontId="49" fillId="0" borderId="10" xfId="57" applyNumberFormat="1" applyFont="1" applyBorder="1" applyAlignment="1">
      <alignment vertical="center"/>
      <protection/>
    </xf>
    <xf numFmtId="3" fontId="49" fillId="0" borderId="23" xfId="57" applyNumberFormat="1" applyFont="1" applyBorder="1" applyAlignment="1">
      <alignment vertical="center"/>
      <protection/>
    </xf>
    <xf numFmtId="0" fontId="49" fillId="0" borderId="32" xfId="58" applyFont="1" applyBorder="1" applyAlignment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" fontId="49" fillId="0" borderId="18" xfId="57" applyNumberFormat="1" applyFont="1" applyBorder="1" applyAlignment="1">
      <alignment vertical="center"/>
      <protection/>
    </xf>
    <xf numFmtId="3" fontId="49" fillId="0" borderId="19" xfId="57" applyNumberFormat="1" applyFont="1" applyBorder="1" applyAlignment="1">
      <alignment vertical="center"/>
      <protection/>
    </xf>
    <xf numFmtId="3" fontId="49" fillId="0" borderId="25" xfId="57" applyNumberFormat="1" applyFont="1" applyBorder="1" applyAlignment="1">
      <alignment vertical="center"/>
      <protection/>
    </xf>
    <xf numFmtId="0" fontId="1" fillId="0" borderId="34" xfId="0" applyFont="1" applyBorder="1" applyAlignment="1">
      <alignment horizontal="right" vertical="center"/>
    </xf>
    <xf numFmtId="3" fontId="1" fillId="0" borderId="20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96" fontId="1" fillId="0" borderId="17" xfId="0" applyNumberFormat="1" applyFont="1" applyBorder="1" applyAlignment="1">
      <alignment horizontal="center" vertical="center"/>
    </xf>
    <xf numFmtId="196" fontId="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2" fillId="0" borderId="37" xfId="0" applyFont="1" applyBorder="1" applyAlignment="1">
      <alignment vertical="center"/>
    </xf>
    <xf numFmtId="3" fontId="49" fillId="0" borderId="14" xfId="58" applyNumberFormat="1" applyFont="1" applyBorder="1" applyAlignment="1">
      <alignment vertical="center"/>
      <protection/>
    </xf>
    <xf numFmtId="3" fontId="49" fillId="0" borderId="21" xfId="58" applyNumberFormat="1" applyFont="1" applyBorder="1" applyAlignment="1">
      <alignment vertical="center"/>
      <protection/>
    </xf>
    <xf numFmtId="3" fontId="2" fillId="0" borderId="15" xfId="0" applyNumberFormat="1" applyFont="1" applyBorder="1" applyAlignment="1">
      <alignment vertical="center" wrapText="1"/>
    </xf>
    <xf numFmtId="3" fontId="49" fillId="0" borderId="15" xfId="58" applyNumberFormat="1" applyFont="1" applyBorder="1" applyAlignment="1">
      <alignment vertical="center"/>
      <protection/>
    </xf>
    <xf numFmtId="3" fontId="49" fillId="0" borderId="15" xfId="58" applyNumberFormat="1" applyFont="1" applyBorder="1" applyAlignment="1">
      <alignment vertical="center" wrapText="1"/>
      <protection/>
    </xf>
    <xf numFmtId="3" fontId="49" fillId="0" borderId="15" xfId="57" applyNumberFormat="1" applyFont="1" applyBorder="1" applyAlignment="1">
      <alignment vertical="center" wrapText="1"/>
      <protection/>
    </xf>
    <xf numFmtId="3" fontId="49" fillId="0" borderId="38" xfId="57" applyNumberFormat="1" applyFont="1" applyBorder="1" applyAlignment="1">
      <alignment vertical="center" wrapText="1"/>
      <protection/>
    </xf>
    <xf numFmtId="10" fontId="2" fillId="0" borderId="39" xfId="0" applyNumberFormat="1" applyFont="1" applyBorder="1" applyAlignment="1">
      <alignment horizontal="center" vertical="center"/>
    </xf>
    <xf numFmtId="10" fontId="2" fillId="0" borderId="40" xfId="0" applyNumberFormat="1" applyFont="1" applyBorder="1" applyAlignment="1">
      <alignment horizontal="center" vertical="center"/>
    </xf>
    <xf numFmtId="10" fontId="1" fillId="0" borderId="4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59" applyFont="1" applyAlignment="1">
      <alignment vertical="center"/>
      <protection/>
    </xf>
    <xf numFmtId="4" fontId="2" fillId="0" borderId="0" xfId="0" applyNumberFormat="1" applyFont="1" applyAlignment="1">
      <alignment horizontal="center" vertical="center"/>
    </xf>
    <xf numFmtId="0" fontId="1" fillId="0" borderId="20" xfId="59" applyFont="1" applyBorder="1" applyAlignment="1">
      <alignment horizontal="center" vertical="center"/>
      <protection/>
    </xf>
    <xf numFmtId="0" fontId="1" fillId="0" borderId="17" xfId="59" applyFont="1" applyBorder="1" applyAlignment="1">
      <alignment horizontal="center" vertical="center"/>
      <protection/>
    </xf>
    <xf numFmtId="3" fontId="1" fillId="0" borderId="17" xfId="59" applyNumberFormat="1" applyFont="1" applyBorder="1" applyAlignment="1">
      <alignment horizontal="center" vertical="center"/>
      <protection/>
    </xf>
    <xf numFmtId="4" fontId="1" fillId="0" borderId="17" xfId="59" applyNumberFormat="1" applyFont="1" applyBorder="1" applyAlignment="1">
      <alignment horizontal="center" vertical="center"/>
      <protection/>
    </xf>
    <xf numFmtId="4" fontId="1" fillId="0" borderId="36" xfId="59" applyNumberFormat="1" applyFont="1" applyBorder="1" applyAlignment="1">
      <alignment horizontal="center" vertical="center"/>
      <protection/>
    </xf>
    <xf numFmtId="3" fontId="1" fillId="0" borderId="12" xfId="59" applyNumberFormat="1" applyFont="1" applyBorder="1" applyAlignment="1">
      <alignment horizontal="center" vertical="center"/>
      <protection/>
    </xf>
    <xf numFmtId="0" fontId="1" fillId="0" borderId="0" xfId="59" applyFont="1" applyAlignment="1">
      <alignment horizontal="center" vertical="center"/>
      <protection/>
    </xf>
    <xf numFmtId="0" fontId="2" fillId="0" borderId="15" xfId="59" applyFont="1" applyBorder="1" applyAlignment="1">
      <alignment vertical="center"/>
      <protection/>
    </xf>
    <xf numFmtId="0" fontId="2" fillId="0" borderId="10" xfId="59" applyFont="1" applyBorder="1" applyAlignment="1">
      <alignment vertical="center"/>
      <protection/>
    </xf>
    <xf numFmtId="3" fontId="2" fillId="0" borderId="10" xfId="59" applyNumberFormat="1" applyFont="1" applyBorder="1" applyAlignment="1">
      <alignment vertical="center"/>
      <protection/>
    </xf>
    <xf numFmtId="4" fontId="2" fillId="0" borderId="10" xfId="59" applyNumberFormat="1" applyFont="1" applyBorder="1" applyAlignment="1">
      <alignment vertical="center"/>
      <protection/>
    </xf>
    <xf numFmtId="4" fontId="2" fillId="0" borderId="42" xfId="59" applyNumberFormat="1" applyFont="1" applyBorder="1" applyAlignment="1">
      <alignment vertical="center"/>
      <protection/>
    </xf>
    <xf numFmtId="3" fontId="2" fillId="0" borderId="23" xfId="59" applyNumberFormat="1" applyFont="1" applyBorder="1" applyAlignment="1">
      <alignment vertical="center"/>
      <protection/>
    </xf>
    <xf numFmtId="0" fontId="2" fillId="0" borderId="16" xfId="59" applyFont="1" applyBorder="1" applyAlignment="1">
      <alignment vertical="center"/>
      <protection/>
    </xf>
    <xf numFmtId="0" fontId="2" fillId="0" borderId="13" xfId="59" applyFont="1" applyBorder="1" applyAlignment="1">
      <alignment vertical="center"/>
      <protection/>
    </xf>
    <xf numFmtId="3" fontId="2" fillId="0" borderId="13" xfId="59" applyNumberFormat="1" applyFont="1" applyBorder="1" applyAlignment="1">
      <alignment vertical="center"/>
      <protection/>
    </xf>
    <xf numFmtId="4" fontId="2" fillId="0" borderId="13" xfId="59" applyNumberFormat="1" applyFont="1" applyBorder="1" applyAlignment="1">
      <alignment vertical="center"/>
      <protection/>
    </xf>
    <xf numFmtId="3" fontId="2" fillId="0" borderId="24" xfId="59" applyNumberFormat="1" applyFont="1" applyBorder="1" applyAlignment="1">
      <alignment vertical="center"/>
      <protection/>
    </xf>
    <xf numFmtId="4" fontId="2" fillId="0" borderId="0" xfId="59" applyNumberFormat="1" applyFont="1" applyAlignment="1">
      <alignment vertical="center"/>
      <protection/>
    </xf>
    <xf numFmtId="3" fontId="2" fillId="0" borderId="0" xfId="59" applyNumberFormat="1" applyFont="1" applyAlignment="1">
      <alignment vertical="center"/>
      <protection/>
    </xf>
    <xf numFmtId="4" fontId="2" fillId="0" borderId="43" xfId="59" applyNumberFormat="1" applyFont="1" applyBorder="1" applyAlignment="1">
      <alignment vertical="center"/>
      <protection/>
    </xf>
    <xf numFmtId="196" fontId="1" fillId="0" borderId="26" xfId="0" applyNumberFormat="1" applyFont="1" applyBorder="1" applyAlignment="1">
      <alignment horizontal="center" vertical="center"/>
    </xf>
    <xf numFmtId="196" fontId="1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1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embers-Monthly-Accumulated-20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6.140625" style="1" customWidth="1"/>
    <col min="2" max="2" width="23.421875" style="1" customWidth="1"/>
    <col min="3" max="3" width="23.28125" style="1" customWidth="1"/>
    <col min="4" max="4" width="15.8515625" style="1" bestFit="1" customWidth="1"/>
    <col min="5" max="16384" width="9.140625" style="1" customWidth="1"/>
  </cols>
  <sheetData>
    <row r="2" spans="1:4" ht="13.5">
      <c r="A2" s="129" t="s">
        <v>24</v>
      </c>
      <c r="B2" s="129"/>
      <c r="C2" s="129"/>
      <c r="D2" s="129"/>
    </row>
    <row r="3" ht="12.75" thickBot="1"/>
    <row r="4" spans="1:4" s="50" customFormat="1" ht="18" customHeight="1" thickBot="1">
      <c r="A4" s="44" t="s">
        <v>10</v>
      </c>
      <c r="B4" s="84">
        <v>44925</v>
      </c>
      <c r="C4" s="84">
        <v>44561</v>
      </c>
      <c r="D4" s="45" t="s">
        <v>13</v>
      </c>
    </row>
    <row r="5" spans="1:4" ht="12">
      <c r="A5" s="16" t="s">
        <v>0</v>
      </c>
      <c r="B5" s="19">
        <v>601.49</v>
      </c>
      <c r="C5" s="19">
        <v>635.68</v>
      </c>
      <c r="D5" s="29">
        <f>(B5-C5)/C5</f>
        <v>-0.05378492323181466</v>
      </c>
    </row>
    <row r="6" spans="1:4" ht="12">
      <c r="A6" s="17" t="s">
        <v>23</v>
      </c>
      <c r="B6" s="6">
        <v>139.28</v>
      </c>
      <c r="C6" s="6">
        <v>143.68</v>
      </c>
      <c r="D6" s="29">
        <f>(B6-C6)/C6</f>
        <v>-0.03062360801781741</v>
      </c>
    </row>
    <row r="7" spans="1:4" ht="12">
      <c r="A7" s="17" t="s">
        <v>11</v>
      </c>
      <c r="B7" s="6">
        <v>731.2</v>
      </c>
      <c r="C7" s="6">
        <v>682.96</v>
      </c>
      <c r="D7" s="29">
        <f>(B7-C7)/C7</f>
        <v>0.07063371207684199</v>
      </c>
    </row>
    <row r="8" spans="1:4" ht="12.75" thickBot="1">
      <c r="A8" s="18" t="s">
        <v>7</v>
      </c>
      <c r="B8" s="15">
        <v>183.17000000000002</v>
      </c>
      <c r="C8" s="15">
        <v>163.98</v>
      </c>
      <c r="D8" s="30">
        <f>(B8-C8)/C8</f>
        <v>0.11702646664227362</v>
      </c>
    </row>
    <row r="10" ht="12">
      <c r="A10" s="3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86.8515625" style="50" customWidth="1"/>
    <col min="2" max="2" width="23.8515625" style="50" customWidth="1"/>
    <col min="3" max="3" width="23.00390625" style="50" customWidth="1"/>
    <col min="4" max="5" width="26.140625" style="50" customWidth="1"/>
    <col min="6" max="6" width="14.8515625" style="50" customWidth="1"/>
    <col min="7" max="16384" width="9.140625" style="50" customWidth="1"/>
  </cols>
  <sheetData>
    <row r="2" spans="1:6" ht="13.5">
      <c r="A2" s="132" t="s">
        <v>108</v>
      </c>
      <c r="B2" s="132"/>
      <c r="C2" s="132"/>
      <c r="D2" s="132"/>
      <c r="E2" s="132"/>
      <c r="F2" s="132"/>
    </row>
    <row r="3" spans="1:6" ht="16.5" thickBot="1">
      <c r="A3" s="86"/>
      <c r="B3" s="86"/>
      <c r="C3" s="86"/>
      <c r="D3" s="86"/>
      <c r="E3" s="86"/>
      <c r="F3" s="86"/>
    </row>
    <row r="4" spans="1:6" ht="15.75" customHeight="1" thickBot="1">
      <c r="A4" s="133" t="s">
        <v>77</v>
      </c>
      <c r="B4" s="135">
        <v>44925</v>
      </c>
      <c r="C4" s="136"/>
      <c r="D4" s="135">
        <v>44561</v>
      </c>
      <c r="E4" s="136"/>
      <c r="F4" s="130" t="s">
        <v>13</v>
      </c>
    </row>
    <row r="5" spans="1:6" ht="20.25" customHeight="1" thickBot="1">
      <c r="A5" s="134"/>
      <c r="B5" s="127" t="s">
        <v>109</v>
      </c>
      <c r="C5" s="128" t="s">
        <v>110</v>
      </c>
      <c r="D5" s="127" t="s">
        <v>109</v>
      </c>
      <c r="E5" s="128" t="s">
        <v>110</v>
      </c>
      <c r="F5" s="131"/>
    </row>
    <row r="6" spans="1:6" ht="12">
      <c r="A6" s="52" t="s">
        <v>79</v>
      </c>
      <c r="B6" s="90">
        <v>1600720017.17</v>
      </c>
      <c r="C6" s="91">
        <f aca="true" t="shared" si="0" ref="C6:C11">B6/1.95583</f>
        <v>818435148.8472925</v>
      </c>
      <c r="D6" s="90">
        <v>1534658076.9099998</v>
      </c>
      <c r="E6" s="91">
        <f aca="true" t="shared" si="1" ref="E6:E11">D6/1.95583</f>
        <v>784658215.1362848</v>
      </c>
      <c r="F6" s="97">
        <f aca="true" t="shared" si="2" ref="F6:F12">(B6-D6)/D6</f>
        <v>0.043046683332234166</v>
      </c>
    </row>
    <row r="7" spans="1:6" ht="12">
      <c r="A7" s="60" t="s">
        <v>100</v>
      </c>
      <c r="B7" s="92">
        <v>8138367101.250001</v>
      </c>
      <c r="C7" s="91">
        <f t="shared" si="0"/>
        <v>4161081025.0635285</v>
      </c>
      <c r="D7" s="92">
        <v>9025564214.19</v>
      </c>
      <c r="E7" s="91">
        <f t="shared" si="1"/>
        <v>4614697705.930475</v>
      </c>
      <c r="F7" s="98">
        <f t="shared" si="2"/>
        <v>-0.09829824395300933</v>
      </c>
    </row>
    <row r="8" spans="1:6" ht="12">
      <c r="A8" s="60" t="s">
        <v>101</v>
      </c>
      <c r="B8" s="93">
        <v>1144756312.19</v>
      </c>
      <c r="C8" s="91">
        <f t="shared" si="0"/>
        <v>585304608.3708707</v>
      </c>
      <c r="D8" s="93">
        <v>1045043092.93</v>
      </c>
      <c r="E8" s="91">
        <f t="shared" si="1"/>
        <v>534322048.91529423</v>
      </c>
      <c r="F8" s="98">
        <f t="shared" si="2"/>
        <v>0.09541541390454335</v>
      </c>
    </row>
    <row r="9" spans="1:6" ht="12">
      <c r="A9" s="60" t="s">
        <v>89</v>
      </c>
      <c r="B9" s="94">
        <v>18622746624.329983</v>
      </c>
      <c r="C9" s="91">
        <f t="shared" si="0"/>
        <v>9521659154.594204</v>
      </c>
      <c r="D9" s="94">
        <v>18562326430.919987</v>
      </c>
      <c r="E9" s="91">
        <f t="shared" si="1"/>
        <v>9490766800.243368</v>
      </c>
      <c r="F9" s="98">
        <f t="shared" si="2"/>
        <v>0.0032549903502047985</v>
      </c>
    </row>
    <row r="10" spans="1:6" ht="12">
      <c r="A10" s="60" t="s">
        <v>90</v>
      </c>
      <c r="B10" s="95">
        <v>339207254.16</v>
      </c>
      <c r="C10" s="91">
        <f t="shared" si="0"/>
        <v>173433915.09487024</v>
      </c>
      <c r="D10" s="95">
        <v>335022944.34999996</v>
      </c>
      <c r="E10" s="91">
        <f t="shared" si="1"/>
        <v>171294511.4606075</v>
      </c>
      <c r="F10" s="98">
        <f t="shared" si="2"/>
        <v>0.012489621623134847</v>
      </c>
    </row>
    <row r="11" spans="1:6" ht="12.75" thickBot="1">
      <c r="A11" s="89" t="s">
        <v>65</v>
      </c>
      <c r="B11" s="96">
        <v>330454187.26</v>
      </c>
      <c r="C11" s="91">
        <f t="shared" si="0"/>
        <v>168958543.05333287</v>
      </c>
      <c r="D11" s="96">
        <v>278674250.07</v>
      </c>
      <c r="E11" s="91">
        <f t="shared" si="1"/>
        <v>142483881.55923572</v>
      </c>
      <c r="F11" s="98">
        <f t="shared" si="2"/>
        <v>0.1858081153066472</v>
      </c>
    </row>
    <row r="12" spans="1:6" ht="20.25" customHeight="1" thickBot="1">
      <c r="A12" s="72" t="s">
        <v>102</v>
      </c>
      <c r="B12" s="73">
        <f>SUM(B6:B11)</f>
        <v>30176251496.359985</v>
      </c>
      <c r="C12" s="75">
        <f>SUM(C6:C11)</f>
        <v>15428872395.0241</v>
      </c>
      <c r="D12" s="73">
        <f>SUM(D6:D11)</f>
        <v>30781289009.369987</v>
      </c>
      <c r="E12" s="75">
        <f>SUM(E6:E11)</f>
        <v>15738223163.245266</v>
      </c>
      <c r="F12" s="99">
        <f t="shared" si="2"/>
        <v>-0.019656016121541418</v>
      </c>
    </row>
    <row r="14" spans="1:5" ht="12.75">
      <c r="A14" s="87"/>
      <c r="B14" s="88"/>
      <c r="C14" s="87"/>
      <c r="D14" s="87"/>
      <c r="E14" s="87"/>
    </row>
  </sheetData>
  <sheetProtection/>
  <mergeCells count="5">
    <mergeCell ref="F4:F5"/>
    <mergeCell ref="A2:F2"/>
    <mergeCell ref="A4:A5"/>
    <mergeCell ref="B4:C4"/>
    <mergeCell ref="D4:E4"/>
  </mergeCells>
  <printOptions/>
  <pageMargins left="0.35" right="0.3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6.00390625" style="1" bestFit="1" customWidth="1"/>
    <col min="2" max="2" width="24.00390625" style="1" customWidth="1"/>
    <col min="3" max="3" width="25.8515625" style="1" customWidth="1"/>
    <col min="4" max="4" width="13.140625" style="3" bestFit="1" customWidth="1"/>
    <col min="5" max="6" width="13.00390625" style="3" bestFit="1" customWidth="1"/>
    <col min="7" max="16384" width="9.140625" style="1" customWidth="1"/>
  </cols>
  <sheetData>
    <row r="2" spans="1:3" ht="13.5">
      <c r="A2" s="129" t="s">
        <v>1</v>
      </c>
      <c r="B2" s="129"/>
      <c r="C2" s="129"/>
    </row>
    <row r="3" spans="1:2" ht="12.75" thickBot="1">
      <c r="A3" s="4"/>
      <c r="B3" s="4"/>
    </row>
    <row r="4" spans="1:6" ht="18.75" customHeight="1" thickBot="1">
      <c r="A4" s="44" t="s">
        <v>12</v>
      </c>
      <c r="B4" s="84">
        <v>44925</v>
      </c>
      <c r="C4" s="85">
        <v>44561</v>
      </c>
      <c r="D4" s="9"/>
      <c r="E4" s="9"/>
      <c r="F4" s="9"/>
    </row>
    <row r="5" spans="1:6" ht="12">
      <c r="A5" s="16" t="s">
        <v>3</v>
      </c>
      <c r="B5" s="27">
        <v>30176.25149636</v>
      </c>
      <c r="C5" s="32">
        <v>30781.28900937</v>
      </c>
      <c r="D5" s="10"/>
      <c r="E5" s="10"/>
      <c r="F5" s="10"/>
    </row>
    <row r="6" spans="1:6" ht="12">
      <c r="A6" s="16" t="s">
        <v>111</v>
      </c>
      <c r="B6" s="27">
        <f>B5/1.95583</f>
        <v>15428.872395024107</v>
      </c>
      <c r="C6" s="32">
        <f>C5/1.95583</f>
        <v>15738.223163245273</v>
      </c>
      <c r="D6" s="10"/>
      <c r="E6" s="10"/>
      <c r="F6" s="10"/>
    </row>
    <row r="7" spans="1:6" ht="12">
      <c r="A7" s="17" t="s">
        <v>6</v>
      </c>
      <c r="B7" s="28">
        <f>79020*1.95583</f>
        <v>154549.6866</v>
      </c>
      <c r="C7" s="33">
        <v>139012</v>
      </c>
      <c r="D7" s="11"/>
      <c r="E7" s="11"/>
      <c r="F7" s="11"/>
    </row>
    <row r="8" spans="1:3" ht="12">
      <c r="A8" s="41" t="s">
        <v>112</v>
      </c>
      <c r="B8" s="42">
        <f>B7/1.95583</f>
        <v>79020</v>
      </c>
      <c r="C8" s="43">
        <f>C7/1.95583</f>
        <v>71075.70698884873</v>
      </c>
    </row>
    <row r="9" spans="1:3" ht="12.75" thickBot="1">
      <c r="A9" s="18" t="s">
        <v>2</v>
      </c>
      <c r="B9" s="20">
        <f>B5/B7</f>
        <v>0.19525275113925727</v>
      </c>
      <c r="C9" s="34">
        <f>C5/C7</f>
        <v>0.22142900619637154</v>
      </c>
    </row>
    <row r="11" ht="12">
      <c r="A11" s="40"/>
    </row>
    <row r="12" ht="12">
      <c r="B12" s="2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86.00390625" style="50" customWidth="1"/>
    <col min="2" max="2" width="15.7109375" style="50" customWidth="1"/>
    <col min="3" max="3" width="16.7109375" style="50" customWidth="1"/>
    <col min="4" max="4" width="19.00390625" style="50" customWidth="1"/>
    <col min="5" max="5" width="16.140625" style="50" customWidth="1"/>
    <col min="6" max="6" width="14.8515625" style="50" customWidth="1"/>
    <col min="7" max="7" width="16.421875" style="50" customWidth="1"/>
    <col min="8" max="8" width="16.28125" style="50" customWidth="1"/>
    <col min="9" max="9" width="16.57421875" style="50" customWidth="1"/>
    <col min="10" max="10" width="0" style="50" hidden="1" customWidth="1"/>
    <col min="11" max="16384" width="9.140625" style="50" customWidth="1"/>
  </cols>
  <sheetData>
    <row r="2" spans="1:9" ht="13.5">
      <c r="A2" s="132" t="s">
        <v>103</v>
      </c>
      <c r="B2" s="132"/>
      <c r="C2" s="132"/>
      <c r="D2" s="132"/>
      <c r="E2" s="132"/>
      <c r="F2" s="132"/>
      <c r="G2" s="132"/>
      <c r="H2" s="132"/>
      <c r="I2" s="132"/>
    </row>
    <row r="3" ht="12.75" thickBot="1"/>
    <row r="4" spans="1:9" ht="20.25" customHeight="1" thickBot="1">
      <c r="A4" s="133" t="s">
        <v>77</v>
      </c>
      <c r="B4" s="137" t="s">
        <v>15</v>
      </c>
      <c r="C4" s="138"/>
      <c r="D4" s="138"/>
      <c r="E4" s="139"/>
      <c r="F4" s="137" t="s">
        <v>16</v>
      </c>
      <c r="G4" s="138"/>
      <c r="H4" s="138"/>
      <c r="I4" s="139"/>
    </row>
    <row r="5" spans="1:10" ht="21" customHeight="1" thickBot="1">
      <c r="A5" s="134"/>
      <c r="B5" s="46" t="s">
        <v>4</v>
      </c>
      <c r="C5" s="47" t="s">
        <v>8</v>
      </c>
      <c r="D5" s="47" t="s">
        <v>113</v>
      </c>
      <c r="E5" s="48" t="s">
        <v>5</v>
      </c>
      <c r="F5" s="49" t="s">
        <v>4</v>
      </c>
      <c r="G5" s="47" t="s">
        <v>8</v>
      </c>
      <c r="H5" s="47" t="s">
        <v>8</v>
      </c>
      <c r="I5" s="48" t="s">
        <v>5</v>
      </c>
      <c r="J5" s="51" t="s">
        <v>9</v>
      </c>
    </row>
    <row r="6" spans="1:10" ht="12">
      <c r="A6" s="52" t="s">
        <v>79</v>
      </c>
      <c r="B6" s="53">
        <v>16051</v>
      </c>
      <c r="C6" s="54">
        <v>40905611.98</v>
      </c>
      <c r="D6" s="54">
        <f>C6/1.95583</f>
        <v>20914707.30073677</v>
      </c>
      <c r="E6" s="55">
        <v>24163457</v>
      </c>
      <c r="F6" s="56">
        <f aca="true" t="shared" si="0" ref="F6:F22">B6/J6</f>
        <v>65.2479674796748</v>
      </c>
      <c r="G6" s="57">
        <f aca="true" t="shared" si="1" ref="G6:G22">C6/J6</f>
        <v>166282.97552845528</v>
      </c>
      <c r="H6" s="58">
        <f>G6/1.95583</f>
        <v>85019.13536884867</v>
      </c>
      <c r="I6" s="59">
        <f aca="true" t="shared" si="2" ref="I6:I22">E6/J6</f>
        <v>98225.43495934959</v>
      </c>
      <c r="J6" s="50">
        <v>246</v>
      </c>
    </row>
    <row r="7" spans="1:10" ht="12">
      <c r="A7" s="60" t="s">
        <v>80</v>
      </c>
      <c r="B7" s="61">
        <v>44423</v>
      </c>
      <c r="C7" s="62">
        <v>510437271.06</v>
      </c>
      <c r="D7" s="54">
        <f aca="true" t="shared" si="3" ref="D7:D21">C7/1.95583</f>
        <v>260982432.5529315</v>
      </c>
      <c r="E7" s="63">
        <v>72301179</v>
      </c>
      <c r="F7" s="56">
        <f t="shared" si="0"/>
        <v>180.58130081300814</v>
      </c>
      <c r="G7" s="57">
        <f t="shared" si="1"/>
        <v>2074948.2563414634</v>
      </c>
      <c r="H7" s="58">
        <f aca="true" t="shared" si="4" ref="H7:H21">G7/1.95583</f>
        <v>1060904.1973696402</v>
      </c>
      <c r="I7" s="59">
        <f t="shared" si="2"/>
        <v>293907.23170731706</v>
      </c>
      <c r="J7" s="50">
        <v>246</v>
      </c>
    </row>
    <row r="8" spans="1:10" ht="12">
      <c r="A8" s="60" t="s">
        <v>81</v>
      </c>
      <c r="B8" s="61">
        <v>8323</v>
      </c>
      <c r="C8" s="62">
        <v>70052158.52</v>
      </c>
      <c r="D8" s="54">
        <f t="shared" si="3"/>
        <v>35817099.911546506</v>
      </c>
      <c r="E8" s="63">
        <v>25895718</v>
      </c>
      <c r="F8" s="56">
        <f t="shared" si="0"/>
        <v>33.833333333333336</v>
      </c>
      <c r="G8" s="57">
        <f t="shared" si="1"/>
        <v>284764.8720325203</v>
      </c>
      <c r="H8" s="58">
        <f t="shared" si="4"/>
        <v>145597.96712010773</v>
      </c>
      <c r="I8" s="59">
        <f t="shared" si="2"/>
        <v>105267.14634146342</v>
      </c>
      <c r="J8" s="50">
        <v>246</v>
      </c>
    </row>
    <row r="9" spans="1:10" ht="12">
      <c r="A9" s="60" t="s">
        <v>82</v>
      </c>
      <c r="B9" s="61">
        <v>320</v>
      </c>
      <c r="C9" s="62">
        <v>99651255.96</v>
      </c>
      <c r="D9" s="54">
        <f t="shared" si="3"/>
        <v>50950878.12335428</v>
      </c>
      <c r="E9" s="63">
        <v>98064</v>
      </c>
      <c r="F9" s="56">
        <f t="shared" si="0"/>
        <v>1.3008130081300813</v>
      </c>
      <c r="G9" s="57">
        <f t="shared" si="1"/>
        <v>405086.4063414634</v>
      </c>
      <c r="H9" s="58">
        <f t="shared" si="4"/>
        <v>207117.3907453426</v>
      </c>
      <c r="I9" s="59">
        <f t="shared" si="2"/>
        <v>398.6341463414634</v>
      </c>
      <c r="J9" s="50">
        <v>246</v>
      </c>
    </row>
    <row r="10" spans="1:10" ht="12">
      <c r="A10" s="60" t="s">
        <v>83</v>
      </c>
      <c r="B10" s="61">
        <v>499</v>
      </c>
      <c r="C10" s="62">
        <v>2107999.99</v>
      </c>
      <c r="D10" s="54">
        <f t="shared" si="3"/>
        <v>1077803.2804487098</v>
      </c>
      <c r="E10" s="63">
        <v>6373400</v>
      </c>
      <c r="F10" s="56">
        <f t="shared" si="0"/>
        <v>2.0284552845528454</v>
      </c>
      <c r="G10" s="57">
        <f t="shared" si="1"/>
        <v>8569.105650406505</v>
      </c>
      <c r="H10" s="58">
        <f t="shared" si="4"/>
        <v>4381.3141481654875</v>
      </c>
      <c r="I10" s="59">
        <f t="shared" si="2"/>
        <v>25908.130081300813</v>
      </c>
      <c r="J10" s="50">
        <v>246</v>
      </c>
    </row>
    <row r="11" spans="1:10" ht="12">
      <c r="A11" s="60" t="s">
        <v>84</v>
      </c>
      <c r="B11" s="61">
        <v>1618</v>
      </c>
      <c r="C11" s="62">
        <v>8020669.69</v>
      </c>
      <c r="D11" s="54">
        <f t="shared" si="3"/>
        <v>4100903.294253591</v>
      </c>
      <c r="E11" s="63">
        <v>15936893</v>
      </c>
      <c r="F11" s="56">
        <f t="shared" si="0"/>
        <v>6.5772357723577235</v>
      </c>
      <c r="G11" s="57">
        <f t="shared" si="1"/>
        <v>32604.348333333335</v>
      </c>
      <c r="H11" s="58">
        <f t="shared" si="4"/>
        <v>16670.33859452679</v>
      </c>
      <c r="I11" s="59">
        <f t="shared" si="2"/>
        <v>64784.117886178865</v>
      </c>
      <c r="J11" s="50">
        <v>246</v>
      </c>
    </row>
    <row r="12" spans="1:10" ht="12">
      <c r="A12" s="60" t="s">
        <v>85</v>
      </c>
      <c r="B12" s="61">
        <v>97</v>
      </c>
      <c r="C12" s="62">
        <v>64958.16</v>
      </c>
      <c r="D12" s="54">
        <f t="shared" si="3"/>
        <v>33212.579825444955</v>
      </c>
      <c r="E12" s="63">
        <v>22416392</v>
      </c>
      <c r="F12" s="56">
        <f t="shared" si="0"/>
        <v>0.3943089430894309</v>
      </c>
      <c r="G12" s="57">
        <f t="shared" si="1"/>
        <v>264.05756097560976</v>
      </c>
      <c r="H12" s="58">
        <f t="shared" si="4"/>
        <v>135.01048709530468</v>
      </c>
      <c r="I12" s="59">
        <f t="shared" si="2"/>
        <v>91123.54471544715</v>
      </c>
      <c r="J12" s="50">
        <v>246</v>
      </c>
    </row>
    <row r="13" spans="1:10" ht="12">
      <c r="A13" s="64" t="s">
        <v>86</v>
      </c>
      <c r="B13" s="65">
        <v>0</v>
      </c>
      <c r="C13" s="66">
        <v>0</v>
      </c>
      <c r="D13" s="54">
        <f t="shared" si="3"/>
        <v>0</v>
      </c>
      <c r="E13" s="67">
        <v>0</v>
      </c>
      <c r="F13" s="56">
        <f t="shared" si="0"/>
        <v>0</v>
      </c>
      <c r="G13" s="57">
        <f t="shared" si="1"/>
        <v>0</v>
      </c>
      <c r="H13" s="58">
        <f t="shared" si="4"/>
        <v>0</v>
      </c>
      <c r="I13" s="59">
        <f t="shared" si="2"/>
        <v>0</v>
      </c>
      <c r="J13" s="50">
        <v>246</v>
      </c>
    </row>
    <row r="14" spans="1:10" ht="12">
      <c r="A14" s="64" t="s">
        <v>87</v>
      </c>
      <c r="B14" s="61">
        <v>2</v>
      </c>
      <c r="C14" s="62">
        <v>1457580.07</v>
      </c>
      <c r="D14" s="54">
        <f t="shared" si="3"/>
        <v>745248.8559844159</v>
      </c>
      <c r="E14" s="63">
        <v>1505</v>
      </c>
      <c r="F14" s="56">
        <f t="shared" si="0"/>
        <v>0.008130081300813009</v>
      </c>
      <c r="G14" s="57">
        <f t="shared" si="1"/>
        <v>5925.122235772358</v>
      </c>
      <c r="H14" s="58">
        <f t="shared" si="4"/>
        <v>3029.4668942455933</v>
      </c>
      <c r="I14" s="59">
        <f t="shared" si="2"/>
        <v>6.117886178861789</v>
      </c>
      <c r="J14" s="50">
        <v>246</v>
      </c>
    </row>
    <row r="15" spans="1:10" ht="12">
      <c r="A15" s="68" t="s">
        <v>88</v>
      </c>
      <c r="B15" s="65">
        <v>0</v>
      </c>
      <c r="C15" s="66">
        <v>0</v>
      </c>
      <c r="D15" s="54">
        <f t="shared" si="3"/>
        <v>0</v>
      </c>
      <c r="E15" s="67">
        <v>0</v>
      </c>
      <c r="F15" s="56">
        <f t="shared" si="0"/>
        <v>0</v>
      </c>
      <c r="G15" s="57">
        <f t="shared" si="1"/>
        <v>0</v>
      </c>
      <c r="H15" s="58">
        <f t="shared" si="4"/>
        <v>0</v>
      </c>
      <c r="I15" s="59">
        <f t="shared" si="2"/>
        <v>0</v>
      </c>
      <c r="J15" s="50">
        <v>246</v>
      </c>
    </row>
    <row r="16" spans="1:10" ht="12">
      <c r="A16" s="60" t="s">
        <v>89</v>
      </c>
      <c r="B16" s="61">
        <v>3847</v>
      </c>
      <c r="C16" s="62">
        <v>101388050.73</v>
      </c>
      <c r="D16" s="54">
        <f t="shared" si="3"/>
        <v>51838887.18855934</v>
      </c>
      <c r="E16" s="63">
        <v>20333864</v>
      </c>
      <c r="F16" s="56">
        <f t="shared" si="0"/>
        <v>15.638211382113822</v>
      </c>
      <c r="G16" s="57">
        <f t="shared" si="1"/>
        <v>412146.5476829269</v>
      </c>
      <c r="H16" s="58">
        <f t="shared" si="4"/>
        <v>210727.18369333065</v>
      </c>
      <c r="I16" s="59">
        <f t="shared" si="2"/>
        <v>82657.9837398374</v>
      </c>
      <c r="J16" s="50">
        <v>246</v>
      </c>
    </row>
    <row r="17" spans="1:10" ht="12">
      <c r="A17" s="60" t="s">
        <v>90</v>
      </c>
      <c r="B17" s="61">
        <v>447</v>
      </c>
      <c r="C17" s="62">
        <v>9525644.19</v>
      </c>
      <c r="D17" s="54">
        <f t="shared" si="3"/>
        <v>4870384.537510929</v>
      </c>
      <c r="E17" s="63">
        <v>3599433</v>
      </c>
      <c r="F17" s="56">
        <f t="shared" si="0"/>
        <v>1.8170731707317074</v>
      </c>
      <c r="G17" s="57">
        <f t="shared" si="1"/>
        <v>38722.130853658535</v>
      </c>
      <c r="H17" s="58">
        <f t="shared" si="4"/>
        <v>19798.311128093206</v>
      </c>
      <c r="I17" s="59">
        <f t="shared" si="2"/>
        <v>14631.841463414634</v>
      </c>
      <c r="J17" s="50">
        <v>246</v>
      </c>
    </row>
    <row r="18" spans="1:10" ht="12">
      <c r="A18" s="68" t="s">
        <v>68</v>
      </c>
      <c r="B18" s="69">
        <v>11594</v>
      </c>
      <c r="C18" s="70">
        <v>16644324.43</v>
      </c>
      <c r="D18" s="54">
        <f t="shared" si="3"/>
        <v>8510107.949054876</v>
      </c>
      <c r="E18" s="71">
        <v>8602665</v>
      </c>
      <c r="F18" s="56">
        <f t="shared" si="0"/>
        <v>47.13008130081301</v>
      </c>
      <c r="G18" s="57">
        <f t="shared" si="1"/>
        <v>67659.85540650407</v>
      </c>
      <c r="H18" s="58">
        <f t="shared" si="4"/>
        <v>34593.9347522556</v>
      </c>
      <c r="I18" s="59">
        <f t="shared" si="2"/>
        <v>34970.18292682927</v>
      </c>
      <c r="J18" s="50">
        <v>246</v>
      </c>
    </row>
    <row r="19" spans="1:10" ht="12">
      <c r="A19" s="68" t="s">
        <v>105</v>
      </c>
      <c r="B19" s="69">
        <v>484</v>
      </c>
      <c r="C19" s="70">
        <v>274374.89</v>
      </c>
      <c r="D19" s="54">
        <f t="shared" si="3"/>
        <v>140285.65366110552</v>
      </c>
      <c r="E19" s="71">
        <v>25206392</v>
      </c>
      <c r="F19" s="56">
        <f t="shared" si="0"/>
        <v>1.967479674796748</v>
      </c>
      <c r="G19" s="57">
        <f t="shared" si="1"/>
        <v>1115.345081300813</v>
      </c>
      <c r="H19" s="58">
        <f t="shared" si="4"/>
        <v>570.266884801242</v>
      </c>
      <c r="I19" s="59">
        <f t="shared" si="2"/>
        <v>102465.0081300813</v>
      </c>
      <c r="J19" s="50">
        <v>246</v>
      </c>
    </row>
    <row r="20" spans="1:10" ht="12">
      <c r="A20" s="68" t="s">
        <v>69</v>
      </c>
      <c r="B20" s="69">
        <v>1406</v>
      </c>
      <c r="C20" s="70">
        <v>18374897.28</v>
      </c>
      <c r="D20" s="54">
        <f t="shared" si="3"/>
        <v>9394935.79707848</v>
      </c>
      <c r="E20" s="71">
        <v>8031798</v>
      </c>
      <c r="F20" s="56">
        <f t="shared" si="0"/>
        <v>5.715447154471545</v>
      </c>
      <c r="G20" s="57">
        <f t="shared" si="1"/>
        <v>74694.7043902439</v>
      </c>
      <c r="H20" s="58">
        <f t="shared" si="4"/>
        <v>38190.79592308325</v>
      </c>
      <c r="I20" s="59">
        <f t="shared" si="2"/>
        <v>32649.585365853658</v>
      </c>
      <c r="J20" s="50">
        <v>246</v>
      </c>
    </row>
    <row r="21" spans="1:10" ht="12.75" thickBot="1">
      <c r="A21" s="68" t="s">
        <v>67</v>
      </c>
      <c r="B21" s="69">
        <v>11913</v>
      </c>
      <c r="C21" s="70">
        <v>125485497.2</v>
      </c>
      <c r="D21" s="54">
        <f t="shared" si="3"/>
        <v>64159715.92623081</v>
      </c>
      <c r="E21" s="71">
        <v>1116918</v>
      </c>
      <c r="F21" s="56">
        <f t="shared" si="0"/>
        <v>48.426829268292686</v>
      </c>
      <c r="G21" s="57">
        <f t="shared" si="1"/>
        <v>510103.64715447155</v>
      </c>
      <c r="H21" s="58">
        <f t="shared" si="4"/>
        <v>260811.8533586618</v>
      </c>
      <c r="I21" s="59">
        <f t="shared" si="2"/>
        <v>4540.317073170731</v>
      </c>
      <c r="J21" s="50">
        <v>246</v>
      </c>
    </row>
    <row r="22" spans="1:10" ht="20.25" customHeight="1" thickBot="1">
      <c r="A22" s="72" t="s">
        <v>17</v>
      </c>
      <c r="B22" s="73">
        <f>SUM(B6:B21)</f>
        <v>101024</v>
      </c>
      <c r="C22" s="74">
        <f>SUM(C6:C21)</f>
        <v>1004390294.1500001</v>
      </c>
      <c r="D22" s="74">
        <f>SUM(D6:D21)</f>
        <v>513536602.9511768</v>
      </c>
      <c r="E22" s="75">
        <f>SUM(E6:E21)</f>
        <v>234077678</v>
      </c>
      <c r="F22" s="76">
        <f t="shared" si="0"/>
        <v>410.6666666666667</v>
      </c>
      <c r="G22" s="74">
        <f t="shared" si="1"/>
        <v>4082887.3745934963</v>
      </c>
      <c r="H22" s="77">
        <f>SUM(H6:H21)</f>
        <v>2087547.1664681984</v>
      </c>
      <c r="I22" s="75">
        <f t="shared" si="2"/>
        <v>951535.2764227642</v>
      </c>
      <c r="J22" s="50">
        <v>246</v>
      </c>
    </row>
    <row r="23" spans="1:7" ht="12">
      <c r="A23" s="78"/>
      <c r="B23" s="79"/>
      <c r="C23" s="80"/>
      <c r="D23" s="79"/>
      <c r="E23" s="81"/>
      <c r="F23" s="81"/>
      <c r="G23" s="81"/>
    </row>
    <row r="24" spans="1:7" ht="12">
      <c r="A24" s="82" t="s">
        <v>78</v>
      </c>
      <c r="B24" s="83"/>
      <c r="C24" s="83"/>
      <c r="D24" s="83"/>
      <c r="E24" s="83"/>
      <c r="F24" s="83"/>
      <c r="G24" s="83"/>
    </row>
  </sheetData>
  <sheetProtection/>
  <mergeCells count="4">
    <mergeCell ref="A4:A5"/>
    <mergeCell ref="B4:E4"/>
    <mergeCell ref="F4:I4"/>
    <mergeCell ref="A2:I2"/>
  </mergeCells>
  <printOptions/>
  <pageMargins left="0.29" right="0.38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8.421875" style="50" customWidth="1"/>
    <col min="2" max="2" width="16.140625" style="50" customWidth="1"/>
    <col min="3" max="4" width="17.8515625" style="50" customWidth="1"/>
    <col min="5" max="5" width="10.28125" style="50" hidden="1" customWidth="1"/>
    <col min="6" max="16384" width="9.140625" style="50" customWidth="1"/>
  </cols>
  <sheetData>
    <row r="1" spans="1:3" ht="12">
      <c r="A1" s="7"/>
      <c r="B1" s="7"/>
      <c r="C1" s="8"/>
    </row>
    <row r="2" spans="1:5" ht="13.5" customHeight="1">
      <c r="A2" s="140" t="s">
        <v>114</v>
      </c>
      <c r="B2" s="140"/>
      <c r="C2" s="140"/>
      <c r="D2" s="140"/>
      <c r="E2" s="36"/>
    </row>
    <row r="3" spans="1:5" ht="13.5" customHeight="1">
      <c r="A3" s="140"/>
      <c r="B3" s="140"/>
      <c r="C3" s="140"/>
      <c r="D3" s="140"/>
      <c r="E3" s="35"/>
    </row>
    <row r="4" spans="1:3" ht="12.75" thickBot="1">
      <c r="A4" s="7"/>
      <c r="B4" s="7"/>
      <c r="C4" s="8"/>
    </row>
    <row r="5" spans="1:4" ht="21" customHeight="1" thickBot="1">
      <c r="A5" s="44" t="s">
        <v>14</v>
      </c>
      <c r="B5" s="21" t="s">
        <v>104</v>
      </c>
      <c r="C5" s="21" t="s">
        <v>25</v>
      </c>
      <c r="D5" s="45" t="s">
        <v>13</v>
      </c>
    </row>
    <row r="6" spans="1:7" ht="12">
      <c r="A6" s="22" t="s">
        <v>91</v>
      </c>
      <c r="B6" s="13">
        <v>1</v>
      </c>
      <c r="C6" s="13">
        <v>0</v>
      </c>
      <c r="D6" s="38" t="s">
        <v>66</v>
      </c>
      <c r="E6" s="100"/>
      <c r="F6" s="100"/>
      <c r="G6" s="100"/>
    </row>
    <row r="7" spans="1:7" ht="12">
      <c r="A7" s="23" t="s">
        <v>92</v>
      </c>
      <c r="B7" s="12">
        <v>2</v>
      </c>
      <c r="C7" s="12">
        <v>2</v>
      </c>
      <c r="D7" s="37">
        <f aca="true" t="shared" si="0" ref="D7:D22">(B7-C7)/C7</f>
        <v>0</v>
      </c>
      <c r="E7" s="100"/>
      <c r="F7" s="100"/>
      <c r="G7" s="100"/>
    </row>
    <row r="8" spans="1:7" ht="12">
      <c r="A8" s="23" t="s">
        <v>96</v>
      </c>
      <c r="B8" s="12">
        <v>0</v>
      </c>
      <c r="C8" s="12">
        <v>1</v>
      </c>
      <c r="D8" s="37">
        <f t="shared" si="0"/>
        <v>-1</v>
      </c>
      <c r="E8" s="100"/>
      <c r="F8" s="100"/>
      <c r="G8" s="100"/>
    </row>
    <row r="9" spans="1:7" ht="12">
      <c r="A9" s="23" t="s">
        <v>93</v>
      </c>
      <c r="B9" s="12">
        <v>11</v>
      </c>
      <c r="C9" s="12">
        <v>12</v>
      </c>
      <c r="D9" s="37">
        <f t="shared" si="0"/>
        <v>-0.08333333333333333</v>
      </c>
      <c r="E9" s="100"/>
      <c r="F9" s="100"/>
      <c r="G9" s="100"/>
    </row>
    <row r="10" spans="1:7" ht="12">
      <c r="A10" s="23" t="s">
        <v>97</v>
      </c>
      <c r="B10" s="12">
        <v>1</v>
      </c>
      <c r="C10" s="12">
        <v>4</v>
      </c>
      <c r="D10" s="37">
        <f t="shared" si="0"/>
        <v>-0.75</v>
      </c>
      <c r="E10" s="100"/>
      <c r="F10" s="100"/>
      <c r="G10" s="100"/>
    </row>
    <row r="11" spans="1:7" ht="12">
      <c r="A11" s="23" t="s">
        <v>94</v>
      </c>
      <c r="B11" s="12">
        <v>3</v>
      </c>
      <c r="C11" s="12">
        <v>0</v>
      </c>
      <c r="D11" s="38" t="s">
        <v>66</v>
      </c>
      <c r="E11" s="100"/>
      <c r="F11" s="100"/>
      <c r="G11" s="100"/>
    </row>
    <row r="12" spans="1:7" ht="12">
      <c r="A12" s="23" t="s">
        <v>98</v>
      </c>
      <c r="B12" s="12">
        <v>0</v>
      </c>
      <c r="C12" s="12">
        <v>1</v>
      </c>
      <c r="D12" s="37">
        <f t="shared" si="0"/>
        <v>-1</v>
      </c>
      <c r="E12" s="100"/>
      <c r="F12" s="100"/>
      <c r="G12" s="100"/>
    </row>
    <row r="13" spans="1:7" ht="12">
      <c r="A13" s="23" t="s">
        <v>99</v>
      </c>
      <c r="B13" s="12">
        <v>2</v>
      </c>
      <c r="C13" s="12">
        <v>2</v>
      </c>
      <c r="D13" s="37">
        <f t="shared" si="0"/>
        <v>0</v>
      </c>
      <c r="E13" s="100"/>
      <c r="F13" s="100"/>
      <c r="G13" s="100"/>
    </row>
    <row r="14" spans="1:7" ht="12">
      <c r="A14" s="23" t="s">
        <v>95</v>
      </c>
      <c r="B14" s="12">
        <v>8</v>
      </c>
      <c r="C14" s="12">
        <v>4</v>
      </c>
      <c r="D14" s="37">
        <f t="shared" si="0"/>
        <v>1</v>
      </c>
      <c r="E14" s="100"/>
      <c r="F14" s="100"/>
      <c r="G14" s="100"/>
    </row>
    <row r="15" spans="1:4" ht="12">
      <c r="A15" s="23" t="s">
        <v>70</v>
      </c>
      <c r="B15" s="12">
        <v>3</v>
      </c>
      <c r="C15" s="12">
        <v>7</v>
      </c>
      <c r="D15" s="37">
        <f t="shared" si="0"/>
        <v>-0.5714285714285714</v>
      </c>
    </row>
    <row r="16" spans="1:4" ht="12">
      <c r="A16" s="23" t="s">
        <v>71</v>
      </c>
      <c r="B16" s="12">
        <v>0</v>
      </c>
      <c r="C16" s="12">
        <v>0</v>
      </c>
      <c r="D16" s="38" t="s">
        <v>66</v>
      </c>
    </row>
    <row r="17" spans="1:4" ht="12">
      <c r="A17" s="23" t="s">
        <v>72</v>
      </c>
      <c r="B17" s="12">
        <v>1</v>
      </c>
      <c r="C17" s="12">
        <v>0</v>
      </c>
      <c r="D17" s="37" t="s">
        <v>66</v>
      </c>
    </row>
    <row r="18" spans="1:4" ht="12">
      <c r="A18" s="23" t="s">
        <v>73</v>
      </c>
      <c r="B18" s="12">
        <v>196</v>
      </c>
      <c r="C18" s="12">
        <v>183</v>
      </c>
      <c r="D18" s="37">
        <f t="shared" si="0"/>
        <v>0.07103825136612021</v>
      </c>
    </row>
    <row r="19" spans="1:4" ht="12">
      <c r="A19" s="23" t="s">
        <v>74</v>
      </c>
      <c r="B19" s="12">
        <v>4</v>
      </c>
      <c r="C19" s="12">
        <v>7</v>
      </c>
      <c r="D19" s="37">
        <f t="shared" si="0"/>
        <v>-0.42857142857142855</v>
      </c>
    </row>
    <row r="20" spans="1:4" ht="12">
      <c r="A20" s="23" t="s">
        <v>75</v>
      </c>
      <c r="B20" s="12">
        <v>1</v>
      </c>
      <c r="C20" s="12">
        <v>1</v>
      </c>
      <c r="D20" s="37">
        <f t="shared" si="0"/>
        <v>0</v>
      </c>
    </row>
    <row r="21" spans="1:4" ht="12.75" thickBot="1">
      <c r="A21" s="24" t="s">
        <v>107</v>
      </c>
      <c r="B21" s="25">
        <v>8</v>
      </c>
      <c r="C21" s="25">
        <v>0</v>
      </c>
      <c r="D21" s="39" t="s">
        <v>66</v>
      </c>
    </row>
    <row r="22" spans="1:4" ht="21" customHeight="1" thickBot="1">
      <c r="A22" s="26" t="s">
        <v>102</v>
      </c>
      <c r="B22" s="21">
        <f>SUM(B6:B21)</f>
        <v>241</v>
      </c>
      <c r="C22" s="21">
        <f>SUM(C6:C21)</f>
        <v>224</v>
      </c>
      <c r="D22" s="14">
        <f t="shared" si="0"/>
        <v>0.07589285714285714</v>
      </c>
    </row>
    <row r="23" spans="1:3" ht="12">
      <c r="A23" s="5"/>
      <c r="B23" s="5"/>
      <c r="C23" s="5"/>
    </row>
    <row r="24" spans="1:3" ht="12">
      <c r="A24" s="5"/>
      <c r="B24" s="5"/>
      <c r="C24" s="5"/>
    </row>
    <row r="25" spans="1:3" ht="12">
      <c r="A25" s="5"/>
      <c r="B25" s="5"/>
      <c r="C25" s="5"/>
    </row>
    <row r="26" spans="1:3" ht="12">
      <c r="A26" s="5"/>
      <c r="B26" s="5"/>
      <c r="C26" s="5"/>
    </row>
    <row r="27" spans="1:3" ht="12">
      <c r="A27" s="5"/>
      <c r="B27" s="5"/>
      <c r="C27" s="5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</sheetData>
  <sheetProtection/>
  <mergeCells count="1">
    <mergeCell ref="A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U45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8.8515625" style="104" bestFit="1" customWidth="1"/>
    <col min="2" max="2" width="51.8515625" style="104" customWidth="1"/>
    <col min="3" max="3" width="16.00390625" style="125" customWidth="1"/>
    <col min="4" max="4" width="25.57421875" style="124" customWidth="1"/>
    <col min="5" max="5" width="24.57421875" style="125" customWidth="1"/>
    <col min="6" max="6" width="20.00390625" style="104" customWidth="1"/>
    <col min="7" max="16384" width="9.140625" style="104" customWidth="1"/>
  </cols>
  <sheetData>
    <row r="2" spans="1:255" ht="15.75">
      <c r="A2" s="132" t="s">
        <v>106</v>
      </c>
      <c r="B2" s="132"/>
      <c r="C2" s="132"/>
      <c r="D2" s="132"/>
      <c r="E2" s="132"/>
      <c r="F2" s="101"/>
      <c r="G2" s="102" t="s">
        <v>22</v>
      </c>
      <c r="H2" s="101"/>
      <c r="I2" s="5"/>
      <c r="J2" s="5"/>
      <c r="K2" s="5"/>
      <c r="L2" s="5"/>
      <c r="M2" s="5"/>
      <c r="N2" s="5"/>
      <c r="O2" s="5"/>
      <c r="P2" s="103"/>
      <c r="Q2" s="5"/>
      <c r="R2" s="5"/>
      <c r="S2" s="5"/>
      <c r="T2" s="5"/>
      <c r="U2" s="5"/>
      <c r="V2" s="5"/>
      <c r="W2" s="5"/>
      <c r="X2" s="103"/>
      <c r="Y2" s="5"/>
      <c r="Z2" s="5"/>
      <c r="AA2" s="5"/>
      <c r="AB2" s="5"/>
      <c r="AC2" s="5"/>
      <c r="AD2" s="5"/>
      <c r="AE2" s="5"/>
      <c r="AF2" s="103"/>
      <c r="AG2" s="5"/>
      <c r="AH2" s="5"/>
      <c r="AI2" s="5"/>
      <c r="AJ2" s="5"/>
      <c r="AK2" s="5"/>
      <c r="AL2" s="5"/>
      <c r="AM2" s="5"/>
      <c r="AN2" s="103"/>
      <c r="AO2" s="5"/>
      <c r="AP2" s="5"/>
      <c r="AQ2" s="5"/>
      <c r="AR2" s="5"/>
      <c r="AS2" s="5"/>
      <c r="AT2" s="5"/>
      <c r="AU2" s="5"/>
      <c r="AV2" s="103"/>
      <c r="AW2" s="5"/>
      <c r="AX2" s="5"/>
      <c r="AY2" s="5"/>
      <c r="AZ2" s="5"/>
      <c r="BA2" s="5"/>
      <c r="BB2" s="5"/>
      <c r="BC2" s="5"/>
      <c r="BD2" s="103"/>
      <c r="BE2" s="5"/>
      <c r="BF2" s="5"/>
      <c r="BG2" s="5"/>
      <c r="BH2" s="5"/>
      <c r="BI2" s="5"/>
      <c r="BJ2" s="5"/>
      <c r="BK2" s="5"/>
      <c r="BL2" s="103"/>
      <c r="BM2" s="5"/>
      <c r="BN2" s="5"/>
      <c r="BO2" s="5"/>
      <c r="BP2" s="5"/>
      <c r="BQ2" s="5"/>
      <c r="BR2" s="5"/>
      <c r="BS2" s="5"/>
      <c r="BT2" s="103"/>
      <c r="BU2" s="5"/>
      <c r="BV2" s="5"/>
      <c r="BW2" s="5"/>
      <c r="BX2" s="5"/>
      <c r="BY2" s="5"/>
      <c r="BZ2" s="5"/>
      <c r="CA2" s="5"/>
      <c r="CB2" s="103"/>
      <c r="CC2" s="5"/>
      <c r="CD2" s="5"/>
      <c r="CE2" s="5"/>
      <c r="CF2" s="5"/>
      <c r="CG2" s="5"/>
      <c r="CH2" s="5"/>
      <c r="CI2" s="5"/>
      <c r="CJ2" s="103"/>
      <c r="CK2" s="5"/>
      <c r="CL2" s="5"/>
      <c r="CM2" s="5"/>
      <c r="CN2" s="5"/>
      <c r="CO2" s="5"/>
      <c r="CP2" s="5"/>
      <c r="CQ2" s="5"/>
      <c r="CR2" s="103"/>
      <c r="CS2" s="5"/>
      <c r="CT2" s="5"/>
      <c r="CU2" s="5"/>
      <c r="CV2" s="5"/>
      <c r="CW2" s="5"/>
      <c r="CX2" s="5"/>
      <c r="CY2" s="5"/>
      <c r="CZ2" s="103"/>
      <c r="DA2" s="5"/>
      <c r="DB2" s="5"/>
      <c r="DC2" s="5"/>
      <c r="DD2" s="5"/>
      <c r="DE2" s="5"/>
      <c r="DF2" s="5"/>
      <c r="DG2" s="5"/>
      <c r="DH2" s="103"/>
      <c r="DI2" s="5"/>
      <c r="DJ2" s="5"/>
      <c r="DK2" s="5"/>
      <c r="DL2" s="5"/>
      <c r="DM2" s="5"/>
      <c r="DN2" s="5"/>
      <c r="DO2" s="5"/>
      <c r="DP2" s="103"/>
      <c r="DQ2" s="5"/>
      <c r="DR2" s="5"/>
      <c r="DS2" s="5"/>
      <c r="DT2" s="5"/>
      <c r="DU2" s="5"/>
      <c r="DV2" s="5"/>
      <c r="DW2" s="5"/>
      <c r="DX2" s="103"/>
      <c r="DY2" s="5"/>
      <c r="DZ2" s="5"/>
      <c r="EA2" s="5"/>
      <c r="EB2" s="5"/>
      <c r="EC2" s="5"/>
      <c r="ED2" s="5"/>
      <c r="EE2" s="5"/>
      <c r="EF2" s="103"/>
      <c r="EG2" s="5"/>
      <c r="EH2" s="5"/>
      <c r="EI2" s="5"/>
      <c r="EJ2" s="5"/>
      <c r="EK2" s="5"/>
      <c r="EL2" s="5"/>
      <c r="EM2" s="5"/>
      <c r="EN2" s="103"/>
      <c r="EO2" s="5"/>
      <c r="EP2" s="5"/>
      <c r="EQ2" s="5"/>
      <c r="ER2" s="5"/>
      <c r="ES2" s="5"/>
      <c r="ET2" s="5"/>
      <c r="EU2" s="5"/>
      <c r="EV2" s="103"/>
      <c r="EW2" s="5"/>
      <c r="EX2" s="5"/>
      <c r="EY2" s="5"/>
      <c r="EZ2" s="5"/>
      <c r="FA2" s="5"/>
      <c r="FB2" s="5"/>
      <c r="FC2" s="5"/>
      <c r="FD2" s="103"/>
      <c r="FE2" s="5"/>
      <c r="FF2" s="5"/>
      <c r="FG2" s="5"/>
      <c r="FH2" s="5"/>
      <c r="FI2" s="5"/>
      <c r="FJ2" s="5"/>
      <c r="FK2" s="5"/>
      <c r="FL2" s="103"/>
      <c r="FM2" s="5"/>
      <c r="FN2" s="5"/>
      <c r="FO2" s="5"/>
      <c r="FP2" s="5"/>
      <c r="FQ2" s="5"/>
      <c r="FR2" s="5"/>
      <c r="FS2" s="5"/>
      <c r="FT2" s="103"/>
      <c r="FU2" s="5"/>
      <c r="FV2" s="5"/>
      <c r="FW2" s="5"/>
      <c r="FX2" s="5"/>
      <c r="FY2" s="5"/>
      <c r="FZ2" s="5"/>
      <c r="GA2" s="5"/>
      <c r="GB2" s="103"/>
      <c r="GC2" s="5"/>
      <c r="GD2" s="5"/>
      <c r="GE2" s="5"/>
      <c r="GF2" s="5"/>
      <c r="GG2" s="5"/>
      <c r="GH2" s="5"/>
      <c r="GI2" s="5"/>
      <c r="GJ2" s="103"/>
      <c r="GK2" s="5"/>
      <c r="GL2" s="5"/>
      <c r="GM2" s="5"/>
      <c r="GN2" s="5"/>
      <c r="GO2" s="5"/>
      <c r="GP2" s="5"/>
      <c r="GQ2" s="5"/>
      <c r="GR2" s="103"/>
      <c r="GS2" s="5"/>
      <c r="GT2" s="5"/>
      <c r="GU2" s="5"/>
      <c r="GV2" s="5"/>
      <c r="GW2" s="5"/>
      <c r="GX2" s="5"/>
      <c r="GY2" s="5"/>
      <c r="GZ2" s="103"/>
      <c r="HA2" s="5"/>
      <c r="HB2" s="5"/>
      <c r="HC2" s="5"/>
      <c r="HD2" s="5"/>
      <c r="HE2" s="5"/>
      <c r="HF2" s="5"/>
      <c r="HG2" s="5"/>
      <c r="HH2" s="103"/>
      <c r="HI2" s="5"/>
      <c r="HJ2" s="5"/>
      <c r="HK2" s="5"/>
      <c r="HL2" s="5"/>
      <c r="HM2" s="5"/>
      <c r="HN2" s="5"/>
      <c r="HO2" s="5"/>
      <c r="HP2" s="103"/>
      <c r="HQ2" s="5"/>
      <c r="HR2" s="5"/>
      <c r="HS2" s="5"/>
      <c r="HT2" s="5"/>
      <c r="HU2" s="5"/>
      <c r="HV2" s="5"/>
      <c r="HW2" s="5"/>
      <c r="HX2" s="103"/>
      <c r="HY2" s="5"/>
      <c r="HZ2" s="5"/>
      <c r="IA2" s="5"/>
      <c r="IB2" s="5"/>
      <c r="IC2" s="5"/>
      <c r="ID2" s="5"/>
      <c r="IE2" s="5"/>
      <c r="IF2" s="103"/>
      <c r="IG2" s="5"/>
      <c r="IH2" s="5"/>
      <c r="II2" s="5"/>
      <c r="IJ2" s="5"/>
      <c r="IK2" s="5"/>
      <c r="IL2" s="5"/>
      <c r="IM2" s="5"/>
      <c r="IN2" s="103"/>
      <c r="IO2" s="5"/>
      <c r="IP2" s="5"/>
      <c r="IQ2" s="5"/>
      <c r="IR2" s="5"/>
      <c r="IS2" s="5"/>
      <c r="IT2" s="5"/>
      <c r="IU2" s="5"/>
    </row>
    <row r="3" spans="1:255" ht="15.75">
      <c r="A3" s="132" t="s">
        <v>76</v>
      </c>
      <c r="B3" s="132"/>
      <c r="C3" s="132"/>
      <c r="D3" s="132"/>
      <c r="E3" s="132"/>
      <c r="F3" s="101"/>
      <c r="G3" s="102"/>
      <c r="H3" s="101"/>
      <c r="I3" s="5"/>
      <c r="J3" s="5"/>
      <c r="K3" s="5"/>
      <c r="L3" s="5"/>
      <c r="M3" s="5"/>
      <c r="N3" s="5"/>
      <c r="O3" s="5"/>
      <c r="P3" s="103"/>
      <c r="Q3" s="5"/>
      <c r="R3" s="5"/>
      <c r="S3" s="5"/>
      <c r="T3" s="5"/>
      <c r="U3" s="5"/>
      <c r="V3" s="5"/>
      <c r="W3" s="5"/>
      <c r="X3" s="103"/>
      <c r="Y3" s="5"/>
      <c r="Z3" s="5"/>
      <c r="AA3" s="5"/>
      <c r="AB3" s="5"/>
      <c r="AC3" s="5"/>
      <c r="AD3" s="5"/>
      <c r="AE3" s="5"/>
      <c r="AF3" s="103"/>
      <c r="AG3" s="5"/>
      <c r="AH3" s="5"/>
      <c r="AI3" s="5"/>
      <c r="AJ3" s="5"/>
      <c r="AK3" s="5"/>
      <c r="AL3" s="5"/>
      <c r="AM3" s="5"/>
      <c r="AN3" s="103"/>
      <c r="AO3" s="5"/>
      <c r="AP3" s="5"/>
      <c r="AQ3" s="5"/>
      <c r="AR3" s="5"/>
      <c r="AS3" s="5"/>
      <c r="AT3" s="5"/>
      <c r="AU3" s="5"/>
      <c r="AV3" s="103"/>
      <c r="AW3" s="5"/>
      <c r="AX3" s="5"/>
      <c r="AY3" s="5"/>
      <c r="AZ3" s="5"/>
      <c r="BA3" s="5"/>
      <c r="BB3" s="5"/>
      <c r="BC3" s="5"/>
      <c r="BD3" s="103"/>
      <c r="BE3" s="5"/>
      <c r="BF3" s="5"/>
      <c r="BG3" s="5"/>
      <c r="BH3" s="5"/>
      <c r="BI3" s="5"/>
      <c r="BJ3" s="5"/>
      <c r="BK3" s="5"/>
      <c r="BL3" s="103"/>
      <c r="BM3" s="5"/>
      <c r="BN3" s="5"/>
      <c r="BO3" s="5"/>
      <c r="BP3" s="5"/>
      <c r="BQ3" s="5"/>
      <c r="BR3" s="5"/>
      <c r="BS3" s="5"/>
      <c r="BT3" s="103"/>
      <c r="BU3" s="5"/>
      <c r="BV3" s="5"/>
      <c r="BW3" s="5"/>
      <c r="BX3" s="5"/>
      <c r="BY3" s="5"/>
      <c r="BZ3" s="5"/>
      <c r="CA3" s="5"/>
      <c r="CB3" s="103"/>
      <c r="CC3" s="5"/>
      <c r="CD3" s="5"/>
      <c r="CE3" s="5"/>
      <c r="CF3" s="5"/>
      <c r="CG3" s="5"/>
      <c r="CH3" s="5"/>
      <c r="CI3" s="5"/>
      <c r="CJ3" s="103"/>
      <c r="CK3" s="5"/>
      <c r="CL3" s="5"/>
      <c r="CM3" s="5"/>
      <c r="CN3" s="5"/>
      <c r="CO3" s="5"/>
      <c r="CP3" s="5"/>
      <c r="CQ3" s="5"/>
      <c r="CR3" s="103"/>
      <c r="CS3" s="5"/>
      <c r="CT3" s="5"/>
      <c r="CU3" s="5"/>
      <c r="CV3" s="5"/>
      <c r="CW3" s="5"/>
      <c r="CX3" s="5"/>
      <c r="CY3" s="5"/>
      <c r="CZ3" s="103"/>
      <c r="DA3" s="5"/>
      <c r="DB3" s="5"/>
      <c r="DC3" s="5"/>
      <c r="DD3" s="5"/>
      <c r="DE3" s="5"/>
      <c r="DF3" s="5"/>
      <c r="DG3" s="5"/>
      <c r="DH3" s="103"/>
      <c r="DI3" s="5"/>
      <c r="DJ3" s="5"/>
      <c r="DK3" s="5"/>
      <c r="DL3" s="5"/>
      <c r="DM3" s="5"/>
      <c r="DN3" s="5"/>
      <c r="DO3" s="5"/>
      <c r="DP3" s="103"/>
      <c r="DQ3" s="5"/>
      <c r="DR3" s="5"/>
      <c r="DS3" s="5"/>
      <c r="DT3" s="5"/>
      <c r="DU3" s="5"/>
      <c r="DV3" s="5"/>
      <c r="DW3" s="5"/>
      <c r="DX3" s="103"/>
      <c r="DY3" s="5"/>
      <c r="DZ3" s="5"/>
      <c r="EA3" s="5"/>
      <c r="EB3" s="5"/>
      <c r="EC3" s="5"/>
      <c r="ED3" s="5"/>
      <c r="EE3" s="5"/>
      <c r="EF3" s="103"/>
      <c r="EG3" s="5"/>
      <c r="EH3" s="5"/>
      <c r="EI3" s="5"/>
      <c r="EJ3" s="5"/>
      <c r="EK3" s="5"/>
      <c r="EL3" s="5"/>
      <c r="EM3" s="5"/>
      <c r="EN3" s="103"/>
      <c r="EO3" s="5"/>
      <c r="EP3" s="5"/>
      <c r="EQ3" s="5"/>
      <c r="ER3" s="5"/>
      <c r="ES3" s="5"/>
      <c r="ET3" s="5"/>
      <c r="EU3" s="5"/>
      <c r="EV3" s="103"/>
      <c r="EW3" s="5"/>
      <c r="EX3" s="5"/>
      <c r="EY3" s="5"/>
      <c r="EZ3" s="5"/>
      <c r="FA3" s="5"/>
      <c r="FB3" s="5"/>
      <c r="FC3" s="5"/>
      <c r="FD3" s="103"/>
      <c r="FE3" s="5"/>
      <c r="FF3" s="5"/>
      <c r="FG3" s="5"/>
      <c r="FH3" s="5"/>
      <c r="FI3" s="5"/>
      <c r="FJ3" s="5"/>
      <c r="FK3" s="5"/>
      <c r="FL3" s="103"/>
      <c r="FM3" s="5"/>
      <c r="FN3" s="5"/>
      <c r="FO3" s="5"/>
      <c r="FP3" s="5"/>
      <c r="FQ3" s="5"/>
      <c r="FR3" s="5"/>
      <c r="FS3" s="5"/>
      <c r="FT3" s="103"/>
      <c r="FU3" s="5"/>
      <c r="FV3" s="5"/>
      <c r="FW3" s="5"/>
      <c r="FX3" s="5"/>
      <c r="FY3" s="5"/>
      <c r="FZ3" s="5"/>
      <c r="GA3" s="5"/>
      <c r="GB3" s="103"/>
      <c r="GC3" s="5"/>
      <c r="GD3" s="5"/>
      <c r="GE3" s="5"/>
      <c r="GF3" s="5"/>
      <c r="GG3" s="5"/>
      <c r="GH3" s="5"/>
      <c r="GI3" s="5"/>
      <c r="GJ3" s="103"/>
      <c r="GK3" s="5"/>
      <c r="GL3" s="5"/>
      <c r="GM3" s="5"/>
      <c r="GN3" s="5"/>
      <c r="GO3" s="5"/>
      <c r="GP3" s="5"/>
      <c r="GQ3" s="5"/>
      <c r="GR3" s="103"/>
      <c r="GS3" s="5"/>
      <c r="GT3" s="5"/>
      <c r="GU3" s="5"/>
      <c r="GV3" s="5"/>
      <c r="GW3" s="5"/>
      <c r="GX3" s="5"/>
      <c r="GY3" s="5"/>
      <c r="GZ3" s="103"/>
      <c r="HA3" s="5"/>
      <c r="HB3" s="5"/>
      <c r="HC3" s="5"/>
      <c r="HD3" s="5"/>
      <c r="HE3" s="5"/>
      <c r="HF3" s="5"/>
      <c r="HG3" s="5"/>
      <c r="HH3" s="103"/>
      <c r="HI3" s="5"/>
      <c r="HJ3" s="5"/>
      <c r="HK3" s="5"/>
      <c r="HL3" s="5"/>
      <c r="HM3" s="5"/>
      <c r="HN3" s="5"/>
      <c r="HO3" s="5"/>
      <c r="HP3" s="103"/>
      <c r="HQ3" s="5"/>
      <c r="HR3" s="5"/>
      <c r="HS3" s="5"/>
      <c r="HT3" s="5"/>
      <c r="HU3" s="5"/>
      <c r="HV3" s="5"/>
      <c r="HW3" s="5"/>
      <c r="HX3" s="103"/>
      <c r="HY3" s="5"/>
      <c r="HZ3" s="5"/>
      <c r="IA3" s="5"/>
      <c r="IB3" s="5"/>
      <c r="IC3" s="5"/>
      <c r="ID3" s="5"/>
      <c r="IE3" s="5"/>
      <c r="IF3" s="103"/>
      <c r="IG3" s="5"/>
      <c r="IH3" s="5"/>
      <c r="II3" s="5"/>
      <c r="IJ3" s="5"/>
      <c r="IK3" s="5"/>
      <c r="IL3" s="5"/>
      <c r="IM3" s="5"/>
      <c r="IN3" s="103"/>
      <c r="IO3" s="5"/>
      <c r="IP3" s="5"/>
      <c r="IQ3" s="5"/>
      <c r="IR3" s="5"/>
      <c r="IS3" s="5"/>
      <c r="IT3" s="5"/>
      <c r="IU3" s="5"/>
    </row>
    <row r="4" spans="1:255" ht="16.5" thickBot="1">
      <c r="A4" s="103"/>
      <c r="B4" s="5"/>
      <c r="C4" s="5"/>
      <c r="D4" s="105"/>
      <c r="E4" s="5"/>
      <c r="F4" s="5"/>
      <c r="G4" s="5"/>
      <c r="H4" s="103"/>
      <c r="I4" s="5"/>
      <c r="J4" s="5"/>
      <c r="K4" s="5"/>
      <c r="L4" s="5"/>
      <c r="M4" s="5"/>
      <c r="N4" s="5"/>
      <c r="O4" s="5"/>
      <c r="P4" s="103"/>
      <c r="Q4" s="5"/>
      <c r="R4" s="5"/>
      <c r="S4" s="5"/>
      <c r="T4" s="5"/>
      <c r="U4" s="5"/>
      <c r="V4" s="5"/>
      <c r="W4" s="5"/>
      <c r="X4" s="103"/>
      <c r="Y4" s="5"/>
      <c r="Z4" s="5"/>
      <c r="AA4" s="5"/>
      <c r="AB4" s="5"/>
      <c r="AC4" s="5"/>
      <c r="AD4" s="5"/>
      <c r="AE4" s="5"/>
      <c r="AF4" s="103"/>
      <c r="AG4" s="5"/>
      <c r="AH4" s="5"/>
      <c r="AI4" s="5"/>
      <c r="AJ4" s="5"/>
      <c r="AK4" s="5"/>
      <c r="AL4" s="5"/>
      <c r="AM4" s="5"/>
      <c r="AN4" s="103"/>
      <c r="AO4" s="5"/>
      <c r="AP4" s="5"/>
      <c r="AQ4" s="5"/>
      <c r="AR4" s="5"/>
      <c r="AS4" s="5"/>
      <c r="AT4" s="5"/>
      <c r="AU4" s="5"/>
      <c r="AV4" s="103"/>
      <c r="AW4" s="5"/>
      <c r="AX4" s="5"/>
      <c r="AY4" s="5"/>
      <c r="AZ4" s="5"/>
      <c r="BA4" s="5"/>
      <c r="BB4" s="5"/>
      <c r="BC4" s="5"/>
      <c r="BD4" s="103"/>
      <c r="BE4" s="5"/>
      <c r="BF4" s="5"/>
      <c r="BG4" s="5"/>
      <c r="BH4" s="5"/>
      <c r="BI4" s="5"/>
      <c r="BJ4" s="5"/>
      <c r="BK4" s="5"/>
      <c r="BL4" s="103"/>
      <c r="BM4" s="5"/>
      <c r="BN4" s="5"/>
      <c r="BO4" s="5"/>
      <c r="BP4" s="5"/>
      <c r="BQ4" s="5"/>
      <c r="BR4" s="5"/>
      <c r="BS4" s="5"/>
      <c r="BT4" s="103"/>
      <c r="BU4" s="5"/>
      <c r="BV4" s="5"/>
      <c r="BW4" s="5"/>
      <c r="BX4" s="5"/>
      <c r="BY4" s="5"/>
      <c r="BZ4" s="5"/>
      <c r="CA4" s="5"/>
      <c r="CB4" s="103"/>
      <c r="CC4" s="5"/>
      <c r="CD4" s="5"/>
      <c r="CE4" s="5"/>
      <c r="CF4" s="5"/>
      <c r="CG4" s="5"/>
      <c r="CH4" s="5"/>
      <c r="CI4" s="5"/>
      <c r="CJ4" s="103"/>
      <c r="CK4" s="5"/>
      <c r="CL4" s="5"/>
      <c r="CM4" s="5"/>
      <c r="CN4" s="5"/>
      <c r="CO4" s="5"/>
      <c r="CP4" s="5"/>
      <c r="CQ4" s="5"/>
      <c r="CR4" s="103"/>
      <c r="CS4" s="5"/>
      <c r="CT4" s="5"/>
      <c r="CU4" s="5"/>
      <c r="CV4" s="5"/>
      <c r="CW4" s="5"/>
      <c r="CX4" s="5"/>
      <c r="CY4" s="5"/>
      <c r="CZ4" s="103"/>
      <c r="DA4" s="5"/>
      <c r="DB4" s="5"/>
      <c r="DC4" s="5"/>
      <c r="DD4" s="5"/>
      <c r="DE4" s="5"/>
      <c r="DF4" s="5"/>
      <c r="DG4" s="5"/>
      <c r="DH4" s="103"/>
      <c r="DI4" s="5"/>
      <c r="DJ4" s="5"/>
      <c r="DK4" s="5"/>
      <c r="DL4" s="5"/>
      <c r="DM4" s="5"/>
      <c r="DN4" s="5"/>
      <c r="DO4" s="5"/>
      <c r="DP4" s="103"/>
      <c r="DQ4" s="5"/>
      <c r="DR4" s="5"/>
      <c r="DS4" s="5"/>
      <c r="DT4" s="5"/>
      <c r="DU4" s="5"/>
      <c r="DV4" s="5"/>
      <c r="DW4" s="5"/>
      <c r="DX4" s="103"/>
      <c r="DY4" s="5"/>
      <c r="DZ4" s="5"/>
      <c r="EA4" s="5"/>
      <c r="EB4" s="5"/>
      <c r="EC4" s="5"/>
      <c r="ED4" s="5"/>
      <c r="EE4" s="5"/>
      <c r="EF4" s="103"/>
      <c r="EG4" s="5"/>
      <c r="EH4" s="5"/>
      <c r="EI4" s="5"/>
      <c r="EJ4" s="5"/>
      <c r="EK4" s="5"/>
      <c r="EL4" s="5"/>
      <c r="EM4" s="5"/>
      <c r="EN4" s="103"/>
      <c r="EO4" s="5"/>
      <c r="EP4" s="5"/>
      <c r="EQ4" s="5"/>
      <c r="ER4" s="5"/>
      <c r="ES4" s="5"/>
      <c r="ET4" s="5"/>
      <c r="EU4" s="5"/>
      <c r="EV4" s="103"/>
      <c r="EW4" s="5"/>
      <c r="EX4" s="5"/>
      <c r="EY4" s="5"/>
      <c r="EZ4" s="5"/>
      <c r="FA4" s="5"/>
      <c r="FB4" s="5"/>
      <c r="FC4" s="5"/>
      <c r="FD4" s="103"/>
      <c r="FE4" s="5"/>
      <c r="FF4" s="5"/>
      <c r="FG4" s="5"/>
      <c r="FH4" s="5"/>
      <c r="FI4" s="5"/>
      <c r="FJ4" s="5"/>
      <c r="FK4" s="5"/>
      <c r="FL4" s="103"/>
      <c r="FM4" s="5"/>
      <c r="FN4" s="5"/>
      <c r="FO4" s="5"/>
      <c r="FP4" s="5"/>
      <c r="FQ4" s="5"/>
      <c r="FR4" s="5"/>
      <c r="FS4" s="5"/>
      <c r="FT4" s="103"/>
      <c r="FU4" s="5"/>
      <c r="FV4" s="5"/>
      <c r="FW4" s="5"/>
      <c r="FX4" s="5"/>
      <c r="FY4" s="5"/>
      <c r="FZ4" s="5"/>
      <c r="GA4" s="5"/>
      <c r="GB4" s="103"/>
      <c r="GC4" s="5"/>
      <c r="GD4" s="5"/>
      <c r="GE4" s="5"/>
      <c r="GF4" s="5"/>
      <c r="GG4" s="5"/>
      <c r="GH4" s="5"/>
      <c r="GI4" s="5"/>
      <c r="GJ4" s="103"/>
      <c r="GK4" s="5"/>
      <c r="GL4" s="5"/>
      <c r="GM4" s="5"/>
      <c r="GN4" s="5"/>
      <c r="GO4" s="5"/>
      <c r="GP4" s="5"/>
      <c r="GQ4" s="5"/>
      <c r="GR4" s="103"/>
      <c r="GS4" s="5"/>
      <c r="GT4" s="5"/>
      <c r="GU4" s="5"/>
      <c r="GV4" s="5"/>
      <c r="GW4" s="5"/>
      <c r="GX4" s="5"/>
      <c r="GY4" s="5"/>
      <c r="GZ4" s="103"/>
      <c r="HA4" s="5"/>
      <c r="HB4" s="5"/>
      <c r="HC4" s="5"/>
      <c r="HD4" s="5"/>
      <c r="HE4" s="5"/>
      <c r="HF4" s="5"/>
      <c r="HG4" s="5"/>
      <c r="HH4" s="103"/>
      <c r="HI4" s="5"/>
      <c r="HJ4" s="5"/>
      <c r="HK4" s="5"/>
      <c r="HL4" s="5"/>
      <c r="HM4" s="5"/>
      <c r="HN4" s="5"/>
      <c r="HO4" s="5"/>
      <c r="HP4" s="103"/>
      <c r="HQ4" s="5"/>
      <c r="HR4" s="5"/>
      <c r="HS4" s="5"/>
      <c r="HT4" s="5"/>
      <c r="HU4" s="5"/>
      <c r="HV4" s="5"/>
      <c r="HW4" s="5"/>
      <c r="HX4" s="103"/>
      <c r="HY4" s="5"/>
      <c r="HZ4" s="5"/>
      <c r="IA4" s="5"/>
      <c r="IB4" s="5"/>
      <c r="IC4" s="5"/>
      <c r="ID4" s="5"/>
      <c r="IE4" s="5"/>
      <c r="IF4" s="103"/>
      <c r="IG4" s="5"/>
      <c r="IH4" s="5"/>
      <c r="II4" s="5"/>
      <c r="IJ4" s="5"/>
      <c r="IK4" s="5"/>
      <c r="IL4" s="5"/>
      <c r="IM4" s="5"/>
      <c r="IN4" s="103"/>
      <c r="IO4" s="5"/>
      <c r="IP4" s="5"/>
      <c r="IQ4" s="5"/>
      <c r="IR4" s="5"/>
      <c r="IS4" s="5"/>
      <c r="IT4" s="5"/>
      <c r="IU4" s="5"/>
    </row>
    <row r="5" spans="1:6" s="112" customFormat="1" ht="18" customHeight="1" thickBot="1">
      <c r="A5" s="106" t="s">
        <v>18</v>
      </c>
      <c r="B5" s="107" t="s">
        <v>19</v>
      </c>
      <c r="C5" s="108" t="s">
        <v>20</v>
      </c>
      <c r="D5" s="109" t="s">
        <v>8</v>
      </c>
      <c r="E5" s="110" t="s">
        <v>113</v>
      </c>
      <c r="F5" s="111" t="s">
        <v>21</v>
      </c>
    </row>
    <row r="6" spans="1:6" ht="12">
      <c r="A6" s="113">
        <v>209</v>
      </c>
      <c r="B6" s="114" t="s">
        <v>31</v>
      </c>
      <c r="C6" s="115">
        <v>21925</v>
      </c>
      <c r="D6" s="116">
        <v>307527508.15</v>
      </c>
      <c r="E6" s="117">
        <f>D6/1.95583</f>
        <v>157236318.1615989</v>
      </c>
      <c r="F6" s="118">
        <v>32246837</v>
      </c>
    </row>
    <row r="7" spans="1:6" ht="12">
      <c r="A7" s="113">
        <v>193</v>
      </c>
      <c r="B7" s="114" t="s">
        <v>27</v>
      </c>
      <c r="C7" s="115">
        <v>6121</v>
      </c>
      <c r="D7" s="116">
        <v>247992254.11</v>
      </c>
      <c r="E7" s="117">
        <f aca="true" t="shared" si="0" ref="E7:E44">D7/1.95583</f>
        <v>126796426.12599255</v>
      </c>
      <c r="F7" s="118">
        <v>44707662</v>
      </c>
    </row>
    <row r="8" spans="1:6" ht="12">
      <c r="A8" s="113">
        <v>179</v>
      </c>
      <c r="B8" s="114" t="s">
        <v>30</v>
      </c>
      <c r="C8" s="115">
        <v>5878</v>
      </c>
      <c r="D8" s="116">
        <v>219266676.51</v>
      </c>
      <c r="E8" s="117">
        <f t="shared" si="0"/>
        <v>112109271.51644059</v>
      </c>
      <c r="F8" s="118">
        <v>49373765</v>
      </c>
    </row>
    <row r="9" spans="1:6" ht="12">
      <c r="A9" s="113">
        <v>143</v>
      </c>
      <c r="B9" s="114" t="s">
        <v>26</v>
      </c>
      <c r="C9" s="115">
        <v>74613</v>
      </c>
      <c r="D9" s="116">
        <v>172290305.11</v>
      </c>
      <c r="E9" s="117">
        <f t="shared" si="0"/>
        <v>88090634.21156237</v>
      </c>
      <c r="F9" s="118">
        <v>92531159</v>
      </c>
    </row>
    <row r="10" spans="1:6" ht="12">
      <c r="A10" s="113">
        <v>108</v>
      </c>
      <c r="B10" s="114" t="s">
        <v>32</v>
      </c>
      <c r="C10" s="115">
        <v>4005</v>
      </c>
      <c r="D10" s="116">
        <v>164742579.54</v>
      </c>
      <c r="E10" s="117">
        <f t="shared" si="0"/>
        <v>84231543.40612425</v>
      </c>
      <c r="F10" s="118">
        <v>32423576</v>
      </c>
    </row>
    <row r="11" spans="1:6" ht="12">
      <c r="A11" s="113">
        <v>106</v>
      </c>
      <c r="B11" s="114" t="s">
        <v>29</v>
      </c>
      <c r="C11" s="115">
        <v>10373</v>
      </c>
      <c r="D11" s="116">
        <v>127360388.83</v>
      </c>
      <c r="E11" s="117">
        <f t="shared" si="0"/>
        <v>65118332.79477255</v>
      </c>
      <c r="F11" s="118">
        <v>51246417</v>
      </c>
    </row>
    <row r="12" spans="1:6" ht="12">
      <c r="A12" s="113">
        <v>300</v>
      </c>
      <c r="B12" s="114" t="s">
        <v>44</v>
      </c>
      <c r="C12" s="115">
        <v>11905</v>
      </c>
      <c r="D12" s="116">
        <v>125471290.04</v>
      </c>
      <c r="E12" s="117">
        <f t="shared" si="0"/>
        <v>64152451.920667954</v>
      </c>
      <c r="F12" s="118">
        <v>1116756</v>
      </c>
    </row>
    <row r="13" spans="1:6" ht="12">
      <c r="A13" s="113">
        <v>107</v>
      </c>
      <c r="B13" s="114" t="s">
        <v>28</v>
      </c>
      <c r="C13" s="115">
        <v>38959</v>
      </c>
      <c r="D13" s="116">
        <v>121853518.87</v>
      </c>
      <c r="E13" s="117">
        <f t="shared" si="0"/>
        <v>62302714.89342121</v>
      </c>
      <c r="F13" s="118">
        <v>43422252</v>
      </c>
    </row>
    <row r="14" spans="1:6" ht="12">
      <c r="A14" s="113">
        <v>116</v>
      </c>
      <c r="B14" s="114" t="s">
        <v>34</v>
      </c>
      <c r="C14" s="115">
        <v>3030</v>
      </c>
      <c r="D14" s="116">
        <v>117887568.44</v>
      </c>
      <c r="E14" s="117">
        <f t="shared" si="0"/>
        <v>60274956.637335554</v>
      </c>
      <c r="F14" s="118">
        <v>10038678</v>
      </c>
    </row>
    <row r="15" spans="1:6" ht="12">
      <c r="A15" s="113">
        <v>185</v>
      </c>
      <c r="B15" s="114" t="s">
        <v>37</v>
      </c>
      <c r="C15" s="115">
        <v>147</v>
      </c>
      <c r="D15" s="116">
        <v>101200295.54</v>
      </c>
      <c r="E15" s="117">
        <f t="shared" si="0"/>
        <v>51742889.48425988</v>
      </c>
      <c r="F15" s="118">
        <v>494618</v>
      </c>
    </row>
    <row r="16" spans="1:6" ht="12">
      <c r="A16" s="113">
        <v>197</v>
      </c>
      <c r="B16" s="114" t="s">
        <v>35</v>
      </c>
      <c r="C16" s="115">
        <v>425</v>
      </c>
      <c r="D16" s="116">
        <v>96029432.5</v>
      </c>
      <c r="E16" s="117">
        <f t="shared" si="0"/>
        <v>49099069.193130285</v>
      </c>
      <c r="F16" s="118">
        <v>2434553</v>
      </c>
    </row>
    <row r="17" spans="1:6" ht="12">
      <c r="A17" s="113">
        <v>132</v>
      </c>
      <c r="B17" s="114" t="s">
        <v>33</v>
      </c>
      <c r="C17" s="115">
        <v>6142</v>
      </c>
      <c r="D17" s="116">
        <v>51423477.52</v>
      </c>
      <c r="E17" s="117">
        <f t="shared" si="0"/>
        <v>26292406.558852255</v>
      </c>
      <c r="F17" s="118">
        <v>14393614</v>
      </c>
    </row>
    <row r="18" spans="1:6" ht="12">
      <c r="A18" s="113">
        <v>159</v>
      </c>
      <c r="B18" s="114" t="s">
        <v>41</v>
      </c>
      <c r="C18" s="115">
        <v>8117</v>
      </c>
      <c r="D18" s="116">
        <v>36463117.7</v>
      </c>
      <c r="E18" s="117">
        <f t="shared" si="0"/>
        <v>18643296.043112133</v>
      </c>
      <c r="F18" s="118">
        <v>27576154</v>
      </c>
    </row>
    <row r="19" spans="1:6" ht="12">
      <c r="A19" s="113">
        <v>119</v>
      </c>
      <c r="B19" s="114" t="s">
        <v>39</v>
      </c>
      <c r="C19" s="115">
        <v>414</v>
      </c>
      <c r="D19" s="116">
        <v>20479023.25</v>
      </c>
      <c r="E19" s="117">
        <f t="shared" si="0"/>
        <v>10470758.322553596</v>
      </c>
      <c r="F19" s="118">
        <v>6812482</v>
      </c>
    </row>
    <row r="20" spans="1:6" ht="12">
      <c r="A20" s="113">
        <v>160</v>
      </c>
      <c r="B20" s="114" t="s">
        <v>38</v>
      </c>
      <c r="C20" s="115">
        <v>1680</v>
      </c>
      <c r="D20" s="116">
        <v>20169264.82</v>
      </c>
      <c r="E20" s="117">
        <f t="shared" si="0"/>
        <v>10312381.35216251</v>
      </c>
      <c r="F20" s="118">
        <v>10382386</v>
      </c>
    </row>
    <row r="21" spans="1:6" ht="12">
      <c r="A21" s="113">
        <v>202</v>
      </c>
      <c r="B21" s="114" t="s">
        <v>36</v>
      </c>
      <c r="C21" s="115">
        <v>621</v>
      </c>
      <c r="D21" s="116">
        <v>16664605.46</v>
      </c>
      <c r="E21" s="117">
        <f t="shared" si="0"/>
        <v>8520477.475036174</v>
      </c>
      <c r="F21" s="118">
        <v>8448593</v>
      </c>
    </row>
    <row r="22" spans="1:6" ht="12">
      <c r="A22" s="113">
        <v>130</v>
      </c>
      <c r="B22" s="114" t="s">
        <v>42</v>
      </c>
      <c r="C22" s="115">
        <v>662</v>
      </c>
      <c r="D22" s="116">
        <v>14137914.96</v>
      </c>
      <c r="E22" s="117">
        <f t="shared" si="0"/>
        <v>7228601.136090561</v>
      </c>
      <c r="F22" s="118">
        <v>1962961</v>
      </c>
    </row>
    <row r="23" spans="1:6" ht="12">
      <c r="A23" s="113">
        <v>150</v>
      </c>
      <c r="B23" s="114" t="s">
        <v>61</v>
      </c>
      <c r="C23" s="115">
        <v>109</v>
      </c>
      <c r="D23" s="116">
        <v>9977710.32</v>
      </c>
      <c r="E23" s="117">
        <f t="shared" si="0"/>
        <v>5101522.279543723</v>
      </c>
      <c r="F23" s="118">
        <v>20925784</v>
      </c>
    </row>
    <row r="24" spans="1:6" ht="12">
      <c r="A24" s="113">
        <v>214</v>
      </c>
      <c r="B24" s="114" t="s">
        <v>43</v>
      </c>
      <c r="C24" s="115">
        <v>520</v>
      </c>
      <c r="D24" s="116">
        <v>7699119.9</v>
      </c>
      <c r="E24" s="117">
        <f t="shared" si="0"/>
        <v>3936497.497226242</v>
      </c>
      <c r="F24" s="118">
        <v>1209511</v>
      </c>
    </row>
    <row r="25" spans="1:6" ht="12">
      <c r="A25" s="113">
        <v>125</v>
      </c>
      <c r="B25" s="114" t="s">
        <v>45</v>
      </c>
      <c r="C25" s="115">
        <v>192</v>
      </c>
      <c r="D25" s="116">
        <v>5608693.88</v>
      </c>
      <c r="E25" s="117">
        <f t="shared" si="0"/>
        <v>2867679.6449589175</v>
      </c>
      <c r="F25" s="118">
        <v>565378</v>
      </c>
    </row>
    <row r="26" spans="1:6" ht="12">
      <c r="A26" s="113">
        <v>104</v>
      </c>
      <c r="B26" s="114" t="s">
        <v>58</v>
      </c>
      <c r="C26" s="115">
        <v>127</v>
      </c>
      <c r="D26" s="116">
        <v>5265804.33</v>
      </c>
      <c r="E26" s="117">
        <f t="shared" si="0"/>
        <v>2692363.001896893</v>
      </c>
      <c r="F26" s="118">
        <v>132226</v>
      </c>
    </row>
    <row r="27" spans="1:6" ht="12">
      <c r="A27" s="113">
        <v>157</v>
      </c>
      <c r="B27" s="114" t="s">
        <v>49</v>
      </c>
      <c r="C27" s="115">
        <v>1590</v>
      </c>
      <c r="D27" s="116">
        <v>4293723.15</v>
      </c>
      <c r="E27" s="117">
        <f t="shared" si="0"/>
        <v>2195345.786699253</v>
      </c>
      <c r="F27" s="118">
        <v>1138673</v>
      </c>
    </row>
    <row r="28" spans="1:6" ht="12">
      <c r="A28" s="113">
        <v>140</v>
      </c>
      <c r="B28" s="114" t="s">
        <v>50</v>
      </c>
      <c r="C28" s="115">
        <v>421</v>
      </c>
      <c r="D28" s="116">
        <v>3094907.4</v>
      </c>
      <c r="E28" s="117">
        <f t="shared" si="0"/>
        <v>1582401.0266740974</v>
      </c>
      <c r="F28" s="118">
        <v>2930541</v>
      </c>
    </row>
    <row r="29" spans="1:6" ht="12">
      <c r="A29" s="113">
        <v>101</v>
      </c>
      <c r="B29" s="114" t="s">
        <v>48</v>
      </c>
      <c r="C29" s="115">
        <v>2178</v>
      </c>
      <c r="D29" s="116">
        <v>3009926.19</v>
      </c>
      <c r="E29" s="117">
        <f t="shared" si="0"/>
        <v>1538950.8239468664</v>
      </c>
      <c r="F29" s="118">
        <v>1295256</v>
      </c>
    </row>
    <row r="30" spans="1:6" ht="12">
      <c r="A30" s="113">
        <v>129</v>
      </c>
      <c r="B30" s="114" t="s">
        <v>46</v>
      </c>
      <c r="C30" s="115">
        <v>158</v>
      </c>
      <c r="D30" s="116">
        <v>2416201.47</v>
      </c>
      <c r="E30" s="117">
        <f t="shared" si="0"/>
        <v>1235384.1949453687</v>
      </c>
      <c r="F30" s="118">
        <v>419955</v>
      </c>
    </row>
    <row r="31" spans="1:6" ht="12">
      <c r="A31" s="113">
        <v>128</v>
      </c>
      <c r="B31" s="114" t="s">
        <v>40</v>
      </c>
      <c r="C31" s="115">
        <v>166</v>
      </c>
      <c r="D31" s="116">
        <v>1860192.39</v>
      </c>
      <c r="E31" s="117">
        <f t="shared" si="0"/>
        <v>951101.2664699897</v>
      </c>
      <c r="F31" s="118">
        <v>4558950</v>
      </c>
    </row>
    <row r="32" spans="1:6" ht="12">
      <c r="A32" s="113">
        <v>224</v>
      </c>
      <c r="B32" s="114" t="s">
        <v>47</v>
      </c>
      <c r="C32" s="115">
        <v>101</v>
      </c>
      <c r="D32" s="116">
        <v>1396197.47</v>
      </c>
      <c r="E32" s="117">
        <f t="shared" si="0"/>
        <v>713864.4309577008</v>
      </c>
      <c r="F32" s="118">
        <v>3761099</v>
      </c>
    </row>
    <row r="33" spans="1:6" ht="12">
      <c r="A33" s="113">
        <v>102</v>
      </c>
      <c r="B33" s="114" t="s">
        <v>54</v>
      </c>
      <c r="C33" s="115">
        <v>568</v>
      </c>
      <c r="D33" s="116">
        <v>939728.52</v>
      </c>
      <c r="E33" s="117">
        <f t="shared" si="0"/>
        <v>480475.56280453823</v>
      </c>
      <c r="F33" s="118">
        <v>362749</v>
      </c>
    </row>
    <row r="34" spans="1:6" ht="12">
      <c r="A34" s="113">
        <v>168</v>
      </c>
      <c r="B34" s="114" t="s">
        <v>55</v>
      </c>
      <c r="C34" s="115">
        <v>393</v>
      </c>
      <c r="D34" s="116">
        <v>757063.99</v>
      </c>
      <c r="E34" s="117">
        <f t="shared" si="0"/>
        <v>387080.67163301515</v>
      </c>
      <c r="F34" s="118">
        <v>608470</v>
      </c>
    </row>
    <row r="35" spans="1:6" ht="12">
      <c r="A35" s="113">
        <v>226</v>
      </c>
      <c r="B35" s="114" t="s">
        <v>51</v>
      </c>
      <c r="C35" s="115">
        <v>69</v>
      </c>
      <c r="D35" s="116">
        <v>575375.75</v>
      </c>
      <c r="E35" s="117">
        <f t="shared" si="0"/>
        <v>294184.9496121851</v>
      </c>
      <c r="F35" s="118">
        <v>304665</v>
      </c>
    </row>
    <row r="36" spans="1:6" ht="12">
      <c r="A36" s="113">
        <v>127</v>
      </c>
      <c r="B36" s="114" t="s">
        <v>52</v>
      </c>
      <c r="C36" s="115">
        <v>120</v>
      </c>
      <c r="D36" s="116">
        <v>244660.09</v>
      </c>
      <c r="E36" s="117">
        <f t="shared" si="0"/>
        <v>125092.71766973613</v>
      </c>
      <c r="F36" s="118">
        <v>84602</v>
      </c>
    </row>
    <row r="37" spans="1:6" ht="12">
      <c r="A37" s="113">
        <v>117</v>
      </c>
      <c r="B37" s="114" t="s">
        <v>57</v>
      </c>
      <c r="C37" s="115">
        <v>62</v>
      </c>
      <c r="D37" s="116">
        <v>171617.82</v>
      </c>
      <c r="E37" s="117">
        <f t="shared" si="0"/>
        <v>87746.79803459402</v>
      </c>
      <c r="F37" s="118">
        <v>18729</v>
      </c>
    </row>
    <row r="38" spans="1:6" ht="12">
      <c r="A38" s="113">
        <v>203</v>
      </c>
      <c r="B38" s="114" t="s">
        <v>56</v>
      </c>
      <c r="C38" s="115">
        <v>117</v>
      </c>
      <c r="D38" s="116">
        <v>156439.01</v>
      </c>
      <c r="E38" s="117">
        <f t="shared" si="0"/>
        <v>79985.99571537404</v>
      </c>
      <c r="F38" s="118">
        <v>79608</v>
      </c>
    </row>
    <row r="39" spans="1:6" ht="12">
      <c r="A39" s="113">
        <v>201</v>
      </c>
      <c r="B39" s="114" t="s">
        <v>59</v>
      </c>
      <c r="C39" s="115">
        <v>40</v>
      </c>
      <c r="D39" s="116">
        <v>134663.93</v>
      </c>
      <c r="E39" s="117">
        <f t="shared" si="0"/>
        <v>68852.57409897588</v>
      </c>
      <c r="F39" s="118">
        <v>50642</v>
      </c>
    </row>
    <row r="40" spans="1:6" ht="12">
      <c r="A40" s="113">
        <v>151</v>
      </c>
      <c r="B40" s="114" t="s">
        <v>60</v>
      </c>
      <c r="C40" s="115">
        <v>56</v>
      </c>
      <c r="D40" s="116">
        <v>76598.71</v>
      </c>
      <c r="E40" s="117">
        <f t="shared" si="0"/>
        <v>39164.298533103596</v>
      </c>
      <c r="F40" s="118">
        <v>18404</v>
      </c>
    </row>
    <row r="41" spans="1:6" ht="12">
      <c r="A41" s="113">
        <v>167</v>
      </c>
      <c r="B41" s="114" t="s">
        <v>62</v>
      </c>
      <c r="C41" s="115">
        <v>16</v>
      </c>
      <c r="D41" s="116">
        <v>70152.03</v>
      </c>
      <c r="E41" s="117">
        <f t="shared" si="0"/>
        <v>35868.16338843355</v>
      </c>
      <c r="F41" s="118">
        <v>49522</v>
      </c>
    </row>
    <row r="42" spans="1:6" ht="12">
      <c r="A42" s="113">
        <v>198</v>
      </c>
      <c r="B42" s="114" t="s">
        <v>53</v>
      </c>
      <c r="C42" s="115">
        <v>13</v>
      </c>
      <c r="D42" s="116">
        <v>61393.36</v>
      </c>
      <c r="E42" s="117">
        <f t="shared" si="0"/>
        <v>31389.926527356674</v>
      </c>
      <c r="F42" s="118">
        <v>24400</v>
      </c>
    </row>
    <row r="43" spans="1:6" ht="12">
      <c r="A43" s="113">
        <v>204</v>
      </c>
      <c r="B43" s="114" t="s">
        <v>63</v>
      </c>
      <c r="C43" s="115">
        <v>5</v>
      </c>
      <c r="D43" s="116">
        <v>8860</v>
      </c>
      <c r="E43" s="117">
        <f t="shared" si="0"/>
        <v>4530.046067398496</v>
      </c>
      <c r="F43" s="118">
        <v>3250</v>
      </c>
    </row>
    <row r="44" spans="1:6" ht="12.75" thickBot="1">
      <c r="A44" s="119">
        <v>161</v>
      </c>
      <c r="B44" s="120" t="s">
        <v>64</v>
      </c>
      <c r="C44" s="121">
        <v>10</v>
      </c>
      <c r="D44" s="122">
        <v>2337.25</v>
      </c>
      <c r="E44" s="126">
        <f t="shared" si="0"/>
        <v>1195.0169493258618</v>
      </c>
      <c r="F44" s="123">
        <v>479</v>
      </c>
    </row>
    <row r="45" spans="3:5" ht="12">
      <c r="C45" s="104"/>
      <c r="E45" s="104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Marieta Marinova</cp:lastModifiedBy>
  <cp:lastPrinted>2018-12-31T08:36:57Z</cp:lastPrinted>
  <dcterms:created xsi:type="dcterms:W3CDTF">2007-12-20T14:02:34Z</dcterms:created>
  <dcterms:modified xsi:type="dcterms:W3CDTF">2024-01-09T11:22:12Z</dcterms:modified>
  <cp:category/>
  <cp:version/>
  <cp:contentType/>
  <cp:contentStatus/>
</cp:coreProperties>
</file>