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7" windowWidth="14448" windowHeight="12972" activeTab="0"/>
  </bookViews>
  <sheets>
    <sheet name="Индекси" sheetId="1" r:id="rId1"/>
    <sheet name="Капитализация" sheetId="2" r:id="rId2"/>
    <sheet name="Капитализация_БВП" sheetId="3" r:id="rId3"/>
    <sheet name="Търговия" sheetId="4" r:id="rId4"/>
    <sheet name="Нови емисии" sheetId="5" r:id="rId5"/>
    <sheet name="Борсови членове" sheetId="6" r:id="rId6"/>
  </sheets>
  <definedNames>
    <definedName name="ExternalData1" localSheetId="3">'Търговия'!#REF!</definedName>
    <definedName name="ExternalData1_1" localSheetId="3">'Търговия'!$A$22:$E$22</definedName>
  </definedNames>
  <calcPr fullCalcOnLoad="1"/>
</workbook>
</file>

<file path=xl/sharedStrings.xml><?xml version="1.0" encoding="utf-8"?>
<sst xmlns="http://schemas.openxmlformats.org/spreadsheetml/2006/main" count="122" uniqueCount="106">
  <si>
    <t>SOFIX</t>
  </si>
  <si>
    <t>Пазарна капитализация / Брутен вътрешен продукт</t>
  </si>
  <si>
    <t>Пазарна капитализация/БВП</t>
  </si>
  <si>
    <t>Пазарна капитализация (млн. лв)</t>
  </si>
  <si>
    <t>-</t>
  </si>
  <si>
    <t>Увеличения на капитал с права</t>
  </si>
  <si>
    <t>Брой сделки</t>
  </si>
  <si>
    <t>Брой лотове</t>
  </si>
  <si>
    <t>БВП по данни на БНБ (млн. лв)</t>
  </si>
  <si>
    <t>BG REIT</t>
  </si>
  <si>
    <t>Оборот (лв.)</t>
  </si>
  <si>
    <t>ОБЩО:</t>
  </si>
  <si>
    <t>Брой сесии</t>
  </si>
  <si>
    <t>Индекс</t>
  </si>
  <si>
    <t>BG TR30</t>
  </si>
  <si>
    <t>Показател</t>
  </si>
  <si>
    <t>Изменение</t>
  </si>
  <si>
    <t>Вид ценни книжа</t>
  </si>
  <si>
    <t>Първично публично предлагане на акции</t>
  </si>
  <si>
    <t>Вторично публично предлагане на акции (без АДСИЦ)</t>
  </si>
  <si>
    <t>Варанти</t>
  </si>
  <si>
    <t>Общи стойности</t>
  </si>
  <si>
    <t>Средно-дневни стойности</t>
  </si>
  <si>
    <t xml:space="preserve">Общо: </t>
  </si>
  <si>
    <t>No</t>
  </si>
  <si>
    <t>Борсов член</t>
  </si>
  <si>
    <t>Сделки</t>
  </si>
  <si>
    <t>Обем (лотове)</t>
  </si>
  <si>
    <t>* Данните са сортирани по оборот</t>
  </si>
  <si>
    <t>Акции на ДСИЦ</t>
  </si>
  <si>
    <t>Сегмент за приватизация</t>
  </si>
  <si>
    <t>Сегмент акции (Алтернативен пазар)</t>
  </si>
  <si>
    <t>Сегмент за дружества със специална инвестиционна цел (Алтернативен пазар)</t>
  </si>
  <si>
    <t>Сегмент акции Premium (Основен пазар)</t>
  </si>
  <si>
    <t>Сегмент акции Standard  (Основен пазар)</t>
  </si>
  <si>
    <t>Сегмент за дружества със специална инвестиционна цел  (Основен пазар)</t>
  </si>
  <si>
    <t xml:space="preserve">Пазарен сегмент </t>
  </si>
  <si>
    <t>Сегмент за облигации (Основен пазар)</t>
  </si>
  <si>
    <t>Сегмент акции Standard (Основен пазар)</t>
  </si>
  <si>
    <t>Сегмент за компенсаторни инструменти (Основен пазар)</t>
  </si>
  <si>
    <t>Сегмент за борсово търгувани продукти (Основен пазар)</t>
  </si>
  <si>
    <t>Сегмент за първично публично предлагане (Основен пазар)</t>
  </si>
  <si>
    <t>BGBX 40</t>
  </si>
  <si>
    <t>Сегмент за права (Основен пазар)</t>
  </si>
  <si>
    <t>Борсово търгувани фондове</t>
  </si>
  <si>
    <t>Дялове на фонд от затворен тип</t>
  </si>
  <si>
    <t>Сегмент за държавни ценни книжа (Основен пазар)</t>
  </si>
  <si>
    <t>ДЦК</t>
  </si>
  <si>
    <t>Облигации (без ДЦК)</t>
  </si>
  <si>
    <t>Индекси на БФБ</t>
  </si>
  <si>
    <t>2018 година</t>
  </si>
  <si>
    <t>Данни за търговията на регулиран пазар на БФБ през 2019 година</t>
  </si>
  <si>
    <t>2019 година</t>
  </si>
  <si>
    <t>Данни за търговската активност на борсовите членове на регулиран пазар на БФБ през 2019 година</t>
  </si>
  <si>
    <t>ИП "Авал ИН" АД</t>
  </si>
  <si>
    <t>ИП "Интеркапитал Маркетс" АД</t>
  </si>
  <si>
    <t>ИП "Евро - Финанс" АД</t>
  </si>
  <si>
    <t>ИП "Първа Финансова Брокерска Къща" ЕООД</t>
  </si>
  <si>
    <t>ИП "Реал Финанс" АД</t>
  </si>
  <si>
    <t>ИП "Елана Трейдинг" АД</t>
  </si>
  <si>
    <t>ИП "Карол" АД</t>
  </si>
  <si>
    <t>ИП "АБВ Инвестиции" ЕООД</t>
  </si>
  <si>
    <t>ИП "Капман" АД</t>
  </si>
  <si>
    <t>ИП "БенчМарк Финанс" АД</t>
  </si>
  <si>
    <t>ИП "Дилингова Финансова Компания" АД</t>
  </si>
  <si>
    <t>ТБ "Централна Кооперативна Банка" АД</t>
  </si>
  <si>
    <t>ИП "София Интернешънъл Секюритиз" АД</t>
  </si>
  <si>
    <t>ИП "Д.И.С.Л. Секюритийс" АД</t>
  </si>
  <si>
    <t>ИП "Де Ново" ЕАД</t>
  </si>
  <si>
    <t>ИП "АВС Финанс" АД</t>
  </si>
  <si>
    <t>ТБ "Обединена Българска Банка" АД</t>
  </si>
  <si>
    <t>ТБ "Банка ДСК" ЕАД</t>
  </si>
  <si>
    <t>ИП "ЮГ Маркет" АД</t>
  </si>
  <si>
    <t>ТБ "УниКредит Булбанк" АД</t>
  </si>
  <si>
    <t>ИП "Загора Финакорп" АД</t>
  </si>
  <si>
    <t>ТБ "Юробанк България" АД</t>
  </si>
  <si>
    <t>ТБ "Тексим банк" АД</t>
  </si>
  <si>
    <t>ТБ "Интернешънъл Асет Банк" АД</t>
  </si>
  <si>
    <t>ТБ "Алианц Банк България" АД</t>
  </si>
  <si>
    <t>ИП "Булброкърс" ЕАД</t>
  </si>
  <si>
    <t>ТБ "Първа Инвестиционна Банка" АД</t>
  </si>
  <si>
    <t>ТБ "Райфайзенбанк - България" ЕАД</t>
  </si>
  <si>
    <t>ИП "Ъп Тренд" ООД</t>
  </si>
  <si>
    <t>ИП "Варчев Финанс" ЕООД</t>
  </si>
  <si>
    <t>ТБ "Инвестбанк" АД</t>
  </si>
  <si>
    <t>ТБ "Българо-Американска Кредитна Банка" АД</t>
  </si>
  <si>
    <t>ТБ "Банка Пиреос България" АД</t>
  </si>
  <si>
    <t>ИП "Ди Ви Инвест" ЕАД</t>
  </si>
  <si>
    <t>ИП "Адамант Кепитъл Партнърс" АД</t>
  </si>
  <si>
    <t>ИП "Фоукал Пойнт Инвестмънтс" АД</t>
  </si>
  <si>
    <t>ТБ "Токуда Банк" АД</t>
  </si>
  <si>
    <t>ИП "Кепитъл Маркетс" АД</t>
  </si>
  <si>
    <t>ИП "Фаворит" АД</t>
  </si>
  <si>
    <t>ИП "Ленно Глобъл Адвайзъри" EАД</t>
  </si>
  <si>
    <t>ИП "Кепитъл Инвест" ЕАД</t>
  </si>
  <si>
    <t>ИП "ФК Евър" АД</t>
  </si>
  <si>
    <t>ТБ "Общинска Банка" АД</t>
  </si>
  <si>
    <t>ИП "Фактори" АД</t>
  </si>
  <si>
    <t>Пазарна капитализация по пазарни сегменти/пазари на БФБ</t>
  </si>
  <si>
    <t>Пазарен сегмент/Пазар</t>
  </si>
  <si>
    <t>В лева</t>
  </si>
  <si>
    <t>В евро</t>
  </si>
  <si>
    <t>Пазарна капитализация (млн. евро)</t>
  </si>
  <si>
    <t>БВП по данни на БНБ (млн. евро)</t>
  </si>
  <si>
    <t>Оборот (евро)</t>
  </si>
  <si>
    <t>Брой нови емисии, допуснати до търговия на БФБ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</si>
</sst>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лв&quot;;\-#,##0\ &quot;лв&quot;"/>
    <numFmt numFmtId="179" formatCode="#,##0\ &quot;лв&quot;;[Red]\-#,##0\ &quot;лв&quot;"/>
    <numFmt numFmtId="180" formatCode="#,##0.00\ &quot;лв&quot;;\-#,##0.00\ &quot;лв&quot;"/>
    <numFmt numFmtId="181" formatCode="#,##0.00\ &quot;лв&quot;;[Red]\-#,##0.00\ &quot;лв&quot;"/>
    <numFmt numFmtId="182" formatCode="_-* #,##0\ &quot;лв&quot;_-;\-* #,##0\ &quot;лв&quot;_-;_-* &quot;-&quot;\ &quot;лв&quot;_-;_-@_-"/>
    <numFmt numFmtId="183" formatCode="_-* #,##0\ _л_в_-;\-* #,##0\ _л_в_-;_-* &quot;-&quot;\ _л_в_-;_-@_-"/>
    <numFmt numFmtId="184" formatCode="_-* #,##0.00\ &quot;лв&quot;_-;\-* #,##0.00\ &quot;лв&quot;_-;_-* &quot;-&quot;??\ &quot;лв&quot;_-;_-@_-"/>
    <numFmt numFmtId="185" formatCode="_-* #,##0.00\ _л_в_-;\-* #,##0.00\ _л_в_-;_-* &quot;-&quot;??\ _л_в_-;_-@_-"/>
    <numFmt numFmtId="186" formatCode="[$-409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%"/>
    <numFmt numFmtId="192" formatCode="#,##0.0"/>
    <numFmt numFmtId="193" formatCode="[$-409]dd\ mmmm\,\ yyyy"/>
    <numFmt numFmtId="194" formatCode="[$-409]d/mmm/yy;@"/>
    <numFmt numFmtId="195" formatCode="[$-F800]dddd\,\ mmmm\ dd\,\ yyyy"/>
    <numFmt numFmtId="196" formatCode="[$-402]dd\ mmmm\ yyyy\ &quot;г.&quot;"/>
    <numFmt numFmtId="197" formatCode="[$-402]dd\ mmmm\ yyyy\ &quot;г.&quot;;@"/>
  </numFmts>
  <fonts count="49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i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i/>
      <sz val="10"/>
      <name val="Arial"/>
      <family val="2"/>
    </font>
    <font>
      <b/>
      <i/>
      <sz val="8"/>
      <name val="Verdana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0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2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48" fillId="0" borderId="10" xfId="57" applyNumberFormat="1" applyFont="1" applyBorder="1" applyAlignment="1">
      <alignment vertical="center"/>
      <protection/>
    </xf>
    <xf numFmtId="3" fontId="48" fillId="0" borderId="18" xfId="57" applyNumberFormat="1" applyFont="1" applyBorder="1" applyAlignment="1">
      <alignment vertical="center"/>
      <protection/>
    </xf>
    <xf numFmtId="3" fontId="1" fillId="0" borderId="14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4" fontId="10" fillId="0" borderId="0" xfId="0" applyNumberFormat="1" applyFont="1" applyAlignment="1">
      <alignment horizontal="right" vertical="center"/>
    </xf>
    <xf numFmtId="3" fontId="2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195" fontId="1" fillId="0" borderId="25" xfId="0" applyNumberFormat="1" applyFont="1" applyBorder="1" applyAlignment="1">
      <alignment horizontal="center" vertical="center"/>
    </xf>
    <xf numFmtId="195" fontId="1" fillId="0" borderId="22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1" fillId="0" borderId="29" xfId="0" applyFont="1" applyBorder="1" applyAlignment="1">
      <alignment horizontal="right" vertical="center"/>
    </xf>
    <xf numFmtId="3" fontId="48" fillId="0" borderId="15" xfId="58" applyNumberFormat="1" applyFont="1" applyBorder="1" applyAlignment="1">
      <alignment vertical="center"/>
      <protection/>
    </xf>
    <xf numFmtId="3" fontId="48" fillId="0" borderId="12" xfId="58" applyNumberFormat="1" applyFont="1" applyBorder="1" applyAlignment="1">
      <alignment vertical="center"/>
      <protection/>
    </xf>
    <xf numFmtId="3" fontId="2" fillId="0" borderId="16" xfId="0" applyNumberFormat="1" applyFont="1" applyBorder="1" applyAlignment="1">
      <alignment vertical="center" wrapText="1"/>
    </xf>
    <xf numFmtId="3" fontId="48" fillId="0" borderId="16" xfId="58" applyNumberFormat="1" applyFont="1" applyBorder="1" applyAlignment="1">
      <alignment vertical="center"/>
      <protection/>
    </xf>
    <xf numFmtId="3" fontId="48" fillId="0" borderId="16" xfId="58" applyNumberFormat="1" applyFont="1" applyBorder="1" applyAlignment="1">
      <alignment vertical="center" wrapText="1"/>
      <protection/>
    </xf>
    <xf numFmtId="3" fontId="48" fillId="0" borderId="17" xfId="57" applyNumberFormat="1" applyFont="1" applyBorder="1" applyAlignment="1">
      <alignment vertical="center" wrapText="1"/>
      <protection/>
    </xf>
    <xf numFmtId="3" fontId="1" fillId="0" borderId="19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10" fontId="2" fillId="0" borderId="30" xfId="0" applyNumberFormat="1" applyFont="1" applyBorder="1" applyAlignment="1">
      <alignment horizontal="center" vertical="center"/>
    </xf>
    <xf numFmtId="10" fontId="2" fillId="0" borderId="31" xfId="0" applyNumberFormat="1" applyFont="1" applyBorder="1" applyAlignment="1">
      <alignment horizontal="center" vertical="center"/>
    </xf>
    <xf numFmtId="10" fontId="2" fillId="0" borderId="32" xfId="0" applyNumberFormat="1" applyFont="1" applyBorder="1" applyAlignment="1">
      <alignment horizontal="center" vertical="center"/>
    </xf>
    <xf numFmtId="10" fontId="1" fillId="0" borderId="3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48" fillId="0" borderId="16" xfId="57" applyNumberFormat="1" applyFont="1" applyBorder="1" applyAlignment="1">
      <alignment vertical="center"/>
      <protection/>
    </xf>
    <xf numFmtId="3" fontId="48" fillId="0" borderId="17" xfId="57" applyNumberFormat="1" applyFont="1" applyBorder="1" applyAlignment="1">
      <alignment vertical="center"/>
      <protection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36" xfId="0" applyNumberFormat="1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48" fillId="0" borderId="15" xfId="57" applyNumberFormat="1" applyFont="1" applyBorder="1" applyAlignment="1">
      <alignment vertical="center"/>
      <protection/>
    </xf>
    <xf numFmtId="3" fontId="48" fillId="0" borderId="11" xfId="57" applyNumberFormat="1" applyFont="1" applyBorder="1" applyAlignment="1">
      <alignment vertical="center"/>
      <protection/>
    </xf>
    <xf numFmtId="3" fontId="48" fillId="0" borderId="12" xfId="57" applyNumberFormat="1" applyFont="1" applyBorder="1" applyAlignment="1">
      <alignment vertical="center"/>
      <protection/>
    </xf>
    <xf numFmtId="3" fontId="48" fillId="0" borderId="34" xfId="57" applyNumberFormat="1" applyFont="1" applyBorder="1" applyAlignment="1">
      <alignment vertical="center"/>
      <protection/>
    </xf>
    <xf numFmtId="3" fontId="2" fillId="0" borderId="34" xfId="0" applyNumberFormat="1" applyFont="1" applyBorder="1" applyAlignment="1">
      <alignment vertical="center"/>
    </xf>
    <xf numFmtId="0" fontId="48" fillId="0" borderId="27" xfId="58" applyFont="1" applyBorder="1" applyAlignment="1">
      <alignment vertical="center"/>
      <protection/>
    </xf>
    <xf numFmtId="3" fontId="48" fillId="0" borderId="35" xfId="57" applyNumberFormat="1" applyFont="1" applyBorder="1" applyAlignment="1">
      <alignment vertical="center"/>
      <protection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48" fillId="0" borderId="0" xfId="57" applyNumberFormat="1" applyFont="1" applyBorder="1" applyAlignment="1">
      <alignment vertical="center"/>
      <protection/>
    </xf>
    <xf numFmtId="3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59" applyFont="1" applyAlignment="1">
      <alignment vertical="center"/>
      <protection/>
    </xf>
    <xf numFmtId="4" fontId="2" fillId="0" borderId="0" xfId="0" applyNumberFormat="1" applyFont="1" applyAlignment="1">
      <alignment horizontal="center" vertical="center"/>
    </xf>
    <xf numFmtId="0" fontId="1" fillId="0" borderId="19" xfId="59" applyFont="1" applyBorder="1" applyAlignment="1">
      <alignment horizontal="center" vertical="center"/>
      <protection/>
    </xf>
    <xf numFmtId="0" fontId="1" fillId="0" borderId="14" xfId="59" applyFont="1" applyBorder="1" applyAlignment="1">
      <alignment horizontal="center" vertical="center"/>
      <protection/>
    </xf>
    <xf numFmtId="3" fontId="1" fillId="0" borderId="14" xfId="59" applyNumberFormat="1" applyFont="1" applyBorder="1" applyAlignment="1">
      <alignment horizontal="center" vertical="center"/>
      <protection/>
    </xf>
    <xf numFmtId="4" fontId="1" fillId="0" borderId="14" xfId="59" applyNumberFormat="1" applyFont="1" applyBorder="1" applyAlignment="1">
      <alignment horizontal="center" vertical="center"/>
      <protection/>
    </xf>
    <xf numFmtId="4" fontId="1" fillId="0" borderId="24" xfId="59" applyNumberFormat="1" applyFont="1" applyBorder="1" applyAlignment="1">
      <alignment horizontal="center" vertical="center"/>
      <protection/>
    </xf>
    <xf numFmtId="3" fontId="1" fillId="0" borderId="13" xfId="59" applyNumberFormat="1" applyFont="1" applyBorder="1" applyAlignment="1">
      <alignment horizontal="center" vertical="center"/>
      <protection/>
    </xf>
    <xf numFmtId="0" fontId="1" fillId="0" borderId="0" xfId="59" applyFont="1" applyAlignment="1">
      <alignment horizontal="center" vertical="center"/>
      <protection/>
    </xf>
    <xf numFmtId="0" fontId="2" fillId="0" borderId="15" xfId="59" applyFont="1" applyBorder="1" applyAlignment="1">
      <alignment vertical="center"/>
      <protection/>
    </xf>
    <xf numFmtId="0" fontId="2" fillId="0" borderId="11" xfId="59" applyFont="1" applyBorder="1" applyAlignment="1">
      <alignment vertical="center"/>
      <protection/>
    </xf>
    <xf numFmtId="3" fontId="2" fillId="0" borderId="11" xfId="59" applyNumberFormat="1" applyFont="1" applyBorder="1" applyAlignment="1">
      <alignment vertical="center"/>
      <protection/>
    </xf>
    <xf numFmtId="4" fontId="2" fillId="0" borderId="11" xfId="59" applyNumberFormat="1" applyFont="1" applyBorder="1" applyAlignment="1">
      <alignment vertical="center"/>
      <protection/>
    </xf>
    <xf numFmtId="4" fontId="2" fillId="0" borderId="23" xfId="59" applyNumberFormat="1" applyFont="1" applyBorder="1" applyAlignment="1">
      <alignment vertical="center"/>
      <protection/>
    </xf>
    <xf numFmtId="3" fontId="2" fillId="0" borderId="12" xfId="59" applyNumberFormat="1" applyFont="1" applyBorder="1" applyAlignment="1">
      <alignment vertical="center"/>
      <protection/>
    </xf>
    <xf numFmtId="0" fontId="2" fillId="0" borderId="16" xfId="59" applyFont="1" applyBorder="1" applyAlignment="1">
      <alignment vertical="center"/>
      <protection/>
    </xf>
    <xf numFmtId="0" fontId="2" fillId="0" borderId="10" xfId="59" applyFont="1" applyBorder="1" applyAlignment="1">
      <alignment vertical="center"/>
      <protection/>
    </xf>
    <xf numFmtId="3" fontId="2" fillId="0" borderId="10" xfId="59" applyNumberFormat="1" applyFont="1" applyBorder="1" applyAlignment="1">
      <alignment vertical="center"/>
      <protection/>
    </xf>
    <xf numFmtId="4" fontId="2" fillId="0" borderId="10" xfId="59" applyNumberFormat="1" applyFont="1" applyBorder="1" applyAlignment="1">
      <alignment vertical="center"/>
      <protection/>
    </xf>
    <xf numFmtId="3" fontId="2" fillId="0" borderId="34" xfId="59" applyNumberFormat="1" applyFont="1" applyBorder="1" applyAlignment="1">
      <alignment vertical="center"/>
      <protection/>
    </xf>
    <xf numFmtId="0" fontId="2" fillId="0" borderId="20" xfId="59" applyFont="1" applyBorder="1" applyAlignment="1">
      <alignment vertical="center"/>
      <protection/>
    </xf>
    <xf numFmtId="0" fontId="2" fillId="0" borderId="21" xfId="59" applyFont="1" applyBorder="1" applyAlignment="1">
      <alignment vertical="center"/>
      <protection/>
    </xf>
    <xf numFmtId="4" fontId="2" fillId="0" borderId="21" xfId="59" applyNumberFormat="1" applyFont="1" applyBorder="1" applyAlignment="1">
      <alignment vertical="center"/>
      <protection/>
    </xf>
    <xf numFmtId="0" fontId="2" fillId="0" borderId="36" xfId="59" applyFont="1" applyBorder="1" applyAlignment="1">
      <alignment vertical="center"/>
      <protection/>
    </xf>
    <xf numFmtId="4" fontId="2" fillId="0" borderId="0" xfId="59" applyNumberFormat="1" applyFont="1" applyAlignment="1">
      <alignment vertical="center"/>
      <protection/>
    </xf>
    <xf numFmtId="3" fontId="2" fillId="0" borderId="0" xfId="59" applyNumberFormat="1" applyFont="1" applyAlignment="1">
      <alignment vertical="center"/>
      <protection/>
    </xf>
    <xf numFmtId="4" fontId="2" fillId="0" borderId="38" xfId="59" applyNumberFormat="1" applyFont="1" applyBorder="1" applyAlignment="1">
      <alignment vertical="center"/>
      <protection/>
    </xf>
    <xf numFmtId="0" fontId="7" fillId="0" borderId="0" xfId="0" applyFont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195" fontId="1" fillId="0" borderId="19" xfId="0" applyNumberFormat="1" applyFont="1" applyBorder="1" applyAlignment="1">
      <alignment horizontal="center" vertical="center"/>
    </xf>
    <xf numFmtId="195" fontId="1" fillId="0" borderId="13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97" fontId="1" fillId="0" borderId="14" xfId="0" applyNumberFormat="1" applyFont="1" applyBorder="1" applyAlignment="1">
      <alignment horizontal="center" vertical="center"/>
    </xf>
    <xf numFmtId="197" fontId="1" fillId="0" borderId="13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Members-Monthly-Accumulated-2010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0"/>
  <sheetViews>
    <sheetView tabSelected="1" zoomScalePageLayoutView="0" workbookViewId="0" topLeftCell="A1">
      <selection activeCell="Q20" sqref="Q20"/>
    </sheetView>
  </sheetViews>
  <sheetFormatPr defaultColWidth="9.140625" defaultRowHeight="12.75"/>
  <cols>
    <col min="1" max="1" width="16.140625" style="14" customWidth="1"/>
    <col min="2" max="2" width="24.421875" style="14" customWidth="1"/>
    <col min="3" max="3" width="24.00390625" style="14" customWidth="1"/>
    <col min="4" max="4" width="15.8515625" style="14" bestFit="1" customWidth="1"/>
    <col min="5" max="16384" width="9.140625" style="14" customWidth="1"/>
  </cols>
  <sheetData>
    <row r="2" spans="1:4" ht="13.5">
      <c r="A2" s="125" t="s">
        <v>49</v>
      </c>
      <c r="B2" s="125"/>
      <c r="C2" s="125"/>
      <c r="D2" s="125"/>
    </row>
    <row r="3" ht="12.75" thickBot="1"/>
    <row r="4" spans="1:4" ht="16.5" customHeight="1" thickBot="1">
      <c r="A4" s="15" t="s">
        <v>13</v>
      </c>
      <c r="B4" s="136">
        <v>43830</v>
      </c>
      <c r="C4" s="136">
        <v>43465</v>
      </c>
      <c r="D4" s="16" t="s">
        <v>16</v>
      </c>
    </row>
    <row r="5" spans="1:4" ht="12">
      <c r="A5" s="17" t="s">
        <v>0</v>
      </c>
      <c r="B5" s="18">
        <v>568.14</v>
      </c>
      <c r="C5" s="18">
        <v>594.46</v>
      </c>
      <c r="D5" s="19">
        <f>(B5-C5)/C5</f>
        <v>-0.04427547690340822</v>
      </c>
    </row>
    <row r="6" spans="1:4" ht="12">
      <c r="A6" s="20" t="s">
        <v>42</v>
      </c>
      <c r="B6" s="21">
        <v>111.83</v>
      </c>
      <c r="C6" s="21">
        <v>115.91</v>
      </c>
      <c r="D6" s="19">
        <f>(B6-C6)/C6</f>
        <v>-0.03519972392373392</v>
      </c>
    </row>
    <row r="7" spans="1:4" ht="12">
      <c r="A7" s="20" t="s">
        <v>14</v>
      </c>
      <c r="B7" s="21">
        <v>516.28</v>
      </c>
      <c r="C7" s="21">
        <v>496.14</v>
      </c>
      <c r="D7" s="19">
        <f>(B7-C7)/C7</f>
        <v>0.040593380900552235</v>
      </c>
    </row>
    <row r="8" spans="1:4" ht="12.75" thickBot="1">
      <c r="A8" s="22" t="s">
        <v>9</v>
      </c>
      <c r="B8" s="23">
        <v>130.03</v>
      </c>
      <c r="C8" s="23">
        <v>121.07</v>
      </c>
      <c r="D8" s="24">
        <f>(B8-C8)/C8</f>
        <v>0.07400677294127371</v>
      </c>
    </row>
    <row r="10" ht="12">
      <c r="A10" s="25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5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80.8515625" style="14" customWidth="1"/>
    <col min="2" max="3" width="20.8515625" style="14" customWidth="1"/>
    <col min="4" max="5" width="21.421875" style="14" customWidth="1"/>
    <col min="6" max="6" width="15.8515625" style="14" bestFit="1" customWidth="1"/>
    <col min="7" max="16384" width="9.140625" style="14" customWidth="1"/>
  </cols>
  <sheetData>
    <row r="2" spans="1:6" ht="13.5">
      <c r="A2" s="125" t="s">
        <v>98</v>
      </c>
      <c r="B2" s="125"/>
      <c r="C2" s="125"/>
      <c r="D2" s="125"/>
      <c r="E2" s="125"/>
      <c r="F2" s="125"/>
    </row>
    <row r="3" spans="1:6" ht="16.5" thickBot="1">
      <c r="A3" s="26"/>
      <c r="B3" s="26"/>
      <c r="C3" s="26"/>
      <c r="D3" s="26"/>
      <c r="E3" s="26"/>
      <c r="F3" s="26"/>
    </row>
    <row r="4" spans="1:6" ht="15.75" customHeight="1" thickBot="1">
      <c r="A4" s="128" t="s">
        <v>99</v>
      </c>
      <c r="B4" s="130">
        <v>43830</v>
      </c>
      <c r="C4" s="131"/>
      <c r="D4" s="130">
        <v>43465</v>
      </c>
      <c r="E4" s="131"/>
      <c r="F4" s="126" t="s">
        <v>16</v>
      </c>
    </row>
    <row r="5" spans="1:6" ht="16.5" customHeight="1" thickBot="1">
      <c r="A5" s="129"/>
      <c r="B5" s="36" t="s">
        <v>100</v>
      </c>
      <c r="C5" s="37" t="s">
        <v>101</v>
      </c>
      <c r="D5" s="36" t="s">
        <v>100</v>
      </c>
      <c r="E5" s="37" t="s">
        <v>101</v>
      </c>
      <c r="F5" s="127"/>
    </row>
    <row r="6" spans="1:6" ht="12">
      <c r="A6" s="38" t="s">
        <v>33</v>
      </c>
      <c r="B6" s="42">
        <v>1796413436.48</v>
      </c>
      <c r="C6" s="43">
        <f>B6/1.95583</f>
        <v>918491605.3440228</v>
      </c>
      <c r="D6" s="54">
        <v>1938747955.83</v>
      </c>
      <c r="E6" s="55">
        <f>D6/1.95583</f>
        <v>991266089.5016438</v>
      </c>
      <c r="F6" s="50">
        <f aca="true" t="shared" si="0" ref="F6:F11">(B6-D6)/D6</f>
        <v>-0.07341569022522315</v>
      </c>
    </row>
    <row r="7" spans="1:6" ht="17.25" customHeight="1">
      <c r="A7" s="39" t="s">
        <v>34</v>
      </c>
      <c r="B7" s="44">
        <v>6314927200.5</v>
      </c>
      <c r="C7" s="43">
        <f>B7/1.95583</f>
        <v>3228771007.9608145</v>
      </c>
      <c r="D7" s="56">
        <v>6138336635.81</v>
      </c>
      <c r="E7" s="55">
        <f>D7/1.95583</f>
        <v>3138481685.9389625</v>
      </c>
      <c r="F7" s="51">
        <f t="shared" si="0"/>
        <v>0.028768471846232838</v>
      </c>
    </row>
    <row r="8" spans="1:6" ht="12">
      <c r="A8" s="39" t="s">
        <v>35</v>
      </c>
      <c r="B8" s="45">
        <v>786013126.11</v>
      </c>
      <c r="C8" s="43">
        <f>B8/1.95583</f>
        <v>401882129.89370245</v>
      </c>
      <c r="D8" s="56">
        <v>611182746.99</v>
      </c>
      <c r="E8" s="55">
        <f>D8/1.95583</f>
        <v>312492776.46318954</v>
      </c>
      <c r="F8" s="51">
        <f t="shared" si="0"/>
        <v>0.28605254317308226</v>
      </c>
    </row>
    <row r="9" spans="1:6" ht="12">
      <c r="A9" s="39" t="s">
        <v>31</v>
      </c>
      <c r="B9" s="46">
        <v>18590657187.7</v>
      </c>
      <c r="C9" s="43">
        <f>B9/1.95583</f>
        <v>9505252086.173134</v>
      </c>
      <c r="D9" s="57">
        <v>17590358912.34</v>
      </c>
      <c r="E9" s="55">
        <f>D9/1.95583</f>
        <v>8993807699.206987</v>
      </c>
      <c r="F9" s="51">
        <f t="shared" si="0"/>
        <v>0.05686628000854893</v>
      </c>
    </row>
    <row r="10" spans="1:6" ht="12.75" thickBot="1">
      <c r="A10" s="40" t="s">
        <v>32</v>
      </c>
      <c r="B10" s="47">
        <v>416525845.38</v>
      </c>
      <c r="C10" s="43">
        <f>B10/1.95583</f>
        <v>212966283.05118543</v>
      </c>
      <c r="D10" s="58">
        <v>486719031.73</v>
      </c>
      <c r="E10" s="55">
        <f>D10/1.95583</f>
        <v>248855489.34723368</v>
      </c>
      <c r="F10" s="52">
        <f t="shared" si="0"/>
        <v>-0.14421705701645673</v>
      </c>
    </row>
    <row r="11" spans="1:6" ht="18" customHeight="1" thickBot="1">
      <c r="A11" s="41" t="s">
        <v>11</v>
      </c>
      <c r="B11" s="48">
        <f>SUM(B6:B10)</f>
        <v>27904536796.170002</v>
      </c>
      <c r="C11" s="49">
        <f>SUM(C6:C10)</f>
        <v>14267363112.42286</v>
      </c>
      <c r="D11" s="48">
        <f>SUM(D6:D10)</f>
        <v>26765345282.7</v>
      </c>
      <c r="E11" s="49">
        <f>SUM(E6:E10)</f>
        <v>13684903740.458015</v>
      </c>
      <c r="F11" s="53">
        <f t="shared" si="0"/>
        <v>0.04256218260731077</v>
      </c>
    </row>
    <row r="14" spans="1:6" ht="12.75">
      <c r="A14" s="32"/>
      <c r="B14" s="33"/>
      <c r="C14" s="33"/>
      <c r="D14" s="32"/>
      <c r="E14" s="32"/>
      <c r="F14" s="32"/>
    </row>
    <row r="15" spans="7:14" ht="12.75">
      <c r="G15" s="32"/>
      <c r="H15" s="32"/>
      <c r="I15" s="32"/>
      <c r="J15" s="32"/>
      <c r="K15" s="32"/>
      <c r="L15" s="32"/>
      <c r="M15" s="32"/>
      <c r="N15" s="32"/>
    </row>
  </sheetData>
  <sheetProtection/>
  <mergeCells count="5">
    <mergeCell ref="F4:F5"/>
    <mergeCell ref="A2:F2"/>
    <mergeCell ref="A4:A5"/>
    <mergeCell ref="B4:C4"/>
    <mergeCell ref="D4:E4"/>
  </mergeCells>
  <printOptions/>
  <pageMargins left="0.35" right="0.38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2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56.00390625" style="14" bestFit="1" customWidth="1"/>
    <col min="2" max="2" width="25.00390625" style="14" customWidth="1"/>
    <col min="3" max="3" width="24.8515625" style="14" customWidth="1"/>
    <col min="4" max="4" width="13.140625" style="59" bestFit="1" customWidth="1"/>
    <col min="5" max="6" width="13.00390625" style="59" bestFit="1" customWidth="1"/>
    <col min="7" max="16384" width="9.140625" style="14" customWidth="1"/>
  </cols>
  <sheetData>
    <row r="2" spans="1:3" ht="13.5">
      <c r="A2" s="125" t="s">
        <v>1</v>
      </c>
      <c r="B2" s="125"/>
      <c r="C2" s="125"/>
    </row>
    <row r="3" spans="1:2" ht="12.75" thickBot="1">
      <c r="A3" s="60"/>
      <c r="B3" s="60"/>
    </row>
    <row r="4" spans="1:6" ht="16.5" customHeight="1" thickBot="1">
      <c r="A4" s="15" t="s">
        <v>15</v>
      </c>
      <c r="B4" s="136">
        <v>43830</v>
      </c>
      <c r="C4" s="137">
        <v>43465</v>
      </c>
      <c r="D4" s="61"/>
      <c r="E4" s="61"/>
      <c r="F4" s="61"/>
    </row>
    <row r="5" spans="1:6" ht="12">
      <c r="A5" s="17" t="s">
        <v>3</v>
      </c>
      <c r="B5" s="62">
        <v>27904.53679617</v>
      </c>
      <c r="C5" s="63">
        <v>26765.3452827</v>
      </c>
      <c r="D5" s="64"/>
      <c r="E5" s="64"/>
      <c r="F5" s="64"/>
    </row>
    <row r="6" spans="1:6" ht="12">
      <c r="A6" s="17" t="s">
        <v>102</v>
      </c>
      <c r="B6" s="62">
        <f>B5/1.95583</f>
        <v>14267.36311242286</v>
      </c>
      <c r="C6" s="63">
        <f>C5/1.95583</f>
        <v>13684.903740458016</v>
      </c>
      <c r="D6" s="64"/>
      <c r="E6" s="64"/>
      <c r="F6" s="64"/>
    </row>
    <row r="7" spans="1:6" ht="12">
      <c r="A7" s="20" t="s">
        <v>8</v>
      </c>
      <c r="B7" s="65">
        <v>115729</v>
      </c>
      <c r="C7" s="66">
        <v>109695</v>
      </c>
      <c r="D7" s="64"/>
      <c r="E7" s="64"/>
      <c r="F7" s="64"/>
    </row>
    <row r="8" spans="1:6" ht="12">
      <c r="A8" s="67" t="s">
        <v>103</v>
      </c>
      <c r="B8" s="68">
        <f>B7/1.95583</f>
        <v>59171.29811895717</v>
      </c>
      <c r="C8" s="69">
        <f>C7/1.95583</f>
        <v>56086.16290781919</v>
      </c>
      <c r="D8" s="64"/>
      <c r="E8" s="64"/>
      <c r="F8" s="64"/>
    </row>
    <row r="9" spans="1:6" ht="12.75" thickBot="1">
      <c r="A9" s="22" t="s">
        <v>2</v>
      </c>
      <c r="B9" s="70">
        <f>B5/B7</f>
        <v>0.2411196570969247</v>
      </c>
      <c r="C9" s="71">
        <f>C5/C7</f>
        <v>0.24399786027348558</v>
      </c>
      <c r="D9" s="72"/>
      <c r="E9" s="72"/>
      <c r="F9" s="72"/>
    </row>
    <row r="12" ht="12">
      <c r="B12" s="73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80.57421875" style="14" customWidth="1"/>
    <col min="2" max="2" width="15.140625" style="14" customWidth="1"/>
    <col min="3" max="4" width="16.7109375" style="14" customWidth="1"/>
    <col min="5" max="5" width="16.00390625" style="14" customWidth="1"/>
    <col min="6" max="6" width="15.57421875" style="14" customWidth="1"/>
    <col min="7" max="7" width="14.8515625" style="14" customWidth="1"/>
    <col min="8" max="8" width="16.7109375" style="14" customWidth="1"/>
    <col min="9" max="9" width="15.7109375" style="14" customWidth="1"/>
    <col min="10" max="10" width="10.7109375" style="14" hidden="1" customWidth="1"/>
    <col min="11" max="16384" width="9.140625" style="14" customWidth="1"/>
  </cols>
  <sheetData>
    <row r="2" spans="1:10" ht="13.5">
      <c r="A2" s="125" t="s">
        <v>51</v>
      </c>
      <c r="B2" s="125"/>
      <c r="C2" s="125"/>
      <c r="D2" s="125"/>
      <c r="E2" s="125"/>
      <c r="F2" s="125"/>
      <c r="G2" s="125"/>
      <c r="H2" s="125"/>
      <c r="I2" s="125"/>
      <c r="J2" s="74"/>
    </row>
    <row r="3" ht="12.75" thickBot="1"/>
    <row r="4" spans="1:9" ht="16.5" customHeight="1" thickBot="1">
      <c r="A4" s="128" t="s">
        <v>36</v>
      </c>
      <c r="B4" s="132" t="s">
        <v>21</v>
      </c>
      <c r="C4" s="133"/>
      <c r="D4" s="133"/>
      <c r="E4" s="134"/>
      <c r="F4" s="132" t="s">
        <v>22</v>
      </c>
      <c r="G4" s="133"/>
      <c r="H4" s="133"/>
      <c r="I4" s="134"/>
    </row>
    <row r="5" spans="1:10" ht="17.25" customHeight="1" thickBot="1">
      <c r="A5" s="129"/>
      <c r="B5" s="75" t="s">
        <v>6</v>
      </c>
      <c r="C5" s="76" t="s">
        <v>10</v>
      </c>
      <c r="D5" s="76" t="s">
        <v>104</v>
      </c>
      <c r="E5" s="77" t="s">
        <v>7</v>
      </c>
      <c r="F5" s="75" t="s">
        <v>6</v>
      </c>
      <c r="G5" s="76" t="s">
        <v>10</v>
      </c>
      <c r="H5" s="78" t="s">
        <v>104</v>
      </c>
      <c r="I5" s="77" t="s">
        <v>7</v>
      </c>
      <c r="J5" s="79" t="s">
        <v>12</v>
      </c>
    </row>
    <row r="6" spans="1:10" ht="12">
      <c r="A6" s="38" t="s">
        <v>33</v>
      </c>
      <c r="B6" s="80">
        <v>11008</v>
      </c>
      <c r="C6" s="81">
        <v>28626411.23</v>
      </c>
      <c r="D6" s="81">
        <f>C6/1.95583</f>
        <v>14636451.649683256</v>
      </c>
      <c r="E6" s="82">
        <v>14601286</v>
      </c>
      <c r="F6" s="54">
        <f aca="true" t="shared" si="0" ref="F6:F18">B6/J6</f>
        <v>44.7479674796748</v>
      </c>
      <c r="G6" s="27">
        <f aca="true" t="shared" si="1" ref="G6:G18">C6/J6</f>
        <v>116367.52532520326</v>
      </c>
      <c r="H6" s="34">
        <f>G6/1.95583</f>
        <v>59497.77093367177</v>
      </c>
      <c r="I6" s="55">
        <f aca="true" t="shared" si="2" ref="I6:I18">E6/J6</f>
        <v>59354.82113821138</v>
      </c>
      <c r="J6" s="14">
        <v>246</v>
      </c>
    </row>
    <row r="7" spans="1:10" ht="12">
      <c r="A7" s="39" t="s">
        <v>38</v>
      </c>
      <c r="B7" s="57">
        <v>23403</v>
      </c>
      <c r="C7" s="29">
        <v>180967169.25</v>
      </c>
      <c r="D7" s="81">
        <f aca="true" t="shared" si="3" ref="D7:D17">C7/1.95583</f>
        <v>92527044.40058696</v>
      </c>
      <c r="E7" s="83">
        <v>47086164</v>
      </c>
      <c r="F7" s="56">
        <f t="shared" si="0"/>
        <v>95.13414634146342</v>
      </c>
      <c r="G7" s="28">
        <f t="shared" si="1"/>
        <v>735638.8993902439</v>
      </c>
      <c r="H7" s="34">
        <f aca="true" t="shared" si="4" ref="H7:H17">G7/1.95583</f>
        <v>376126.19675035356</v>
      </c>
      <c r="I7" s="84">
        <f t="shared" si="2"/>
        <v>191407.17073170733</v>
      </c>
      <c r="J7" s="14">
        <v>246</v>
      </c>
    </row>
    <row r="8" spans="1:10" ht="12">
      <c r="A8" s="39" t="s">
        <v>35</v>
      </c>
      <c r="B8" s="57">
        <v>4757</v>
      </c>
      <c r="C8" s="29">
        <v>20563678.13</v>
      </c>
      <c r="D8" s="81">
        <f t="shared" si="3"/>
        <v>10514041.675401237</v>
      </c>
      <c r="E8" s="83">
        <v>9568959</v>
      </c>
      <c r="F8" s="56">
        <f t="shared" si="0"/>
        <v>19.33739837398374</v>
      </c>
      <c r="G8" s="28">
        <f t="shared" si="1"/>
        <v>83592.1875203252</v>
      </c>
      <c r="H8" s="34">
        <f t="shared" si="4"/>
        <v>42740.00681057413</v>
      </c>
      <c r="I8" s="84">
        <f t="shared" si="2"/>
        <v>38898.20731707317</v>
      </c>
      <c r="J8" s="14">
        <v>246</v>
      </c>
    </row>
    <row r="9" spans="1:10" ht="12">
      <c r="A9" s="39" t="s">
        <v>37</v>
      </c>
      <c r="B9" s="57">
        <v>226</v>
      </c>
      <c r="C9" s="29">
        <v>21072121.3</v>
      </c>
      <c r="D9" s="81">
        <f t="shared" si="3"/>
        <v>10774004.540271906</v>
      </c>
      <c r="E9" s="83">
        <v>18138</v>
      </c>
      <c r="F9" s="56">
        <f t="shared" si="0"/>
        <v>0.9186991869918699</v>
      </c>
      <c r="G9" s="28">
        <f t="shared" si="1"/>
        <v>85659.02967479675</v>
      </c>
      <c r="H9" s="34">
        <f t="shared" si="4"/>
        <v>43796.766423869536</v>
      </c>
      <c r="I9" s="84">
        <f t="shared" si="2"/>
        <v>73.73170731707317</v>
      </c>
      <c r="J9" s="14">
        <v>246</v>
      </c>
    </row>
    <row r="10" spans="1:10" ht="12">
      <c r="A10" s="39" t="s">
        <v>39</v>
      </c>
      <c r="B10" s="57">
        <v>1277</v>
      </c>
      <c r="C10" s="29">
        <v>3878377.41</v>
      </c>
      <c r="D10" s="81">
        <f t="shared" si="3"/>
        <v>1982982.8819478177</v>
      </c>
      <c r="E10" s="83">
        <v>8337852</v>
      </c>
      <c r="F10" s="56">
        <f t="shared" si="0"/>
        <v>5.191056910569106</v>
      </c>
      <c r="G10" s="28">
        <f t="shared" si="1"/>
        <v>15765.761829268293</v>
      </c>
      <c r="H10" s="34">
        <f t="shared" si="4"/>
        <v>8060.906024178121</v>
      </c>
      <c r="I10" s="84">
        <f t="shared" si="2"/>
        <v>33893.70731707317</v>
      </c>
      <c r="J10" s="14">
        <v>246</v>
      </c>
    </row>
    <row r="11" spans="1:10" ht="12">
      <c r="A11" s="39" t="s">
        <v>40</v>
      </c>
      <c r="B11" s="57">
        <v>480</v>
      </c>
      <c r="C11" s="29">
        <v>1422170.74</v>
      </c>
      <c r="D11" s="81">
        <f t="shared" si="3"/>
        <v>727144.3530368181</v>
      </c>
      <c r="E11" s="83">
        <v>10868012</v>
      </c>
      <c r="F11" s="56">
        <f t="shared" si="0"/>
        <v>1.951219512195122</v>
      </c>
      <c r="G11" s="28">
        <f t="shared" si="1"/>
        <v>5781.181869918699</v>
      </c>
      <c r="H11" s="34">
        <f t="shared" si="4"/>
        <v>2955.871353808204</v>
      </c>
      <c r="I11" s="84">
        <f t="shared" si="2"/>
        <v>44178.91056910569</v>
      </c>
      <c r="J11" s="14">
        <v>246</v>
      </c>
    </row>
    <row r="12" spans="1:10" ht="12">
      <c r="A12" s="39" t="s">
        <v>43</v>
      </c>
      <c r="B12" s="57">
        <v>121</v>
      </c>
      <c r="C12" s="29">
        <v>134167.09</v>
      </c>
      <c r="D12" s="81">
        <f t="shared" si="3"/>
        <v>68598.54384072236</v>
      </c>
      <c r="E12" s="83">
        <v>74391098</v>
      </c>
      <c r="F12" s="56">
        <f t="shared" si="0"/>
        <v>0.491869918699187</v>
      </c>
      <c r="G12" s="28">
        <f t="shared" si="1"/>
        <v>545.394674796748</v>
      </c>
      <c r="H12" s="34">
        <f t="shared" si="4"/>
        <v>278.8558692712291</v>
      </c>
      <c r="I12" s="84">
        <f t="shared" si="2"/>
        <v>302402.837398374</v>
      </c>
      <c r="J12" s="14">
        <v>246</v>
      </c>
    </row>
    <row r="13" spans="1:10" ht="12">
      <c r="A13" s="85" t="s">
        <v>41</v>
      </c>
      <c r="B13" s="57">
        <v>0</v>
      </c>
      <c r="C13" s="29">
        <v>0</v>
      </c>
      <c r="D13" s="81">
        <f t="shared" si="3"/>
        <v>0</v>
      </c>
      <c r="E13" s="83">
        <v>0</v>
      </c>
      <c r="F13" s="56">
        <f t="shared" si="0"/>
        <v>0</v>
      </c>
      <c r="G13" s="28">
        <f t="shared" si="1"/>
        <v>0</v>
      </c>
      <c r="H13" s="34">
        <f t="shared" si="4"/>
        <v>0</v>
      </c>
      <c r="I13" s="84">
        <f t="shared" si="2"/>
        <v>0</v>
      </c>
      <c r="J13" s="14">
        <v>246</v>
      </c>
    </row>
    <row r="14" spans="1:10" ht="12">
      <c r="A14" s="85" t="s">
        <v>46</v>
      </c>
      <c r="B14" s="57">
        <v>9</v>
      </c>
      <c r="C14" s="29">
        <v>5338933.73</v>
      </c>
      <c r="D14" s="81">
        <f t="shared" si="3"/>
        <v>2729753.4703936437</v>
      </c>
      <c r="E14" s="83">
        <v>4175</v>
      </c>
      <c r="F14" s="56">
        <f t="shared" si="0"/>
        <v>0.036585365853658534</v>
      </c>
      <c r="G14" s="28">
        <f t="shared" si="1"/>
        <v>21702.982642276424</v>
      </c>
      <c r="H14" s="34">
        <f t="shared" si="4"/>
        <v>11096.558822738389</v>
      </c>
      <c r="I14" s="84">
        <f t="shared" si="2"/>
        <v>16.971544715447155</v>
      </c>
      <c r="J14" s="14">
        <v>246</v>
      </c>
    </row>
    <row r="15" spans="1:10" ht="12">
      <c r="A15" s="39" t="s">
        <v>31</v>
      </c>
      <c r="B15" s="57">
        <v>2404</v>
      </c>
      <c r="C15" s="29">
        <v>59509328.17</v>
      </c>
      <c r="D15" s="81">
        <f t="shared" si="3"/>
        <v>30426636.34876242</v>
      </c>
      <c r="E15" s="83">
        <v>11850566</v>
      </c>
      <c r="F15" s="56">
        <f t="shared" si="0"/>
        <v>9.772357723577235</v>
      </c>
      <c r="G15" s="28">
        <f t="shared" si="1"/>
        <v>241907.8380894309</v>
      </c>
      <c r="H15" s="34">
        <f t="shared" si="4"/>
        <v>123685.51361285537</v>
      </c>
      <c r="I15" s="84">
        <f t="shared" si="2"/>
        <v>48173.03252032521</v>
      </c>
      <c r="J15" s="14">
        <v>246</v>
      </c>
    </row>
    <row r="16" spans="1:10" ht="12">
      <c r="A16" s="39" t="s">
        <v>32</v>
      </c>
      <c r="B16" s="57">
        <v>482</v>
      </c>
      <c r="C16" s="29">
        <v>12061640.71</v>
      </c>
      <c r="D16" s="81">
        <f t="shared" si="3"/>
        <v>6167018.9689287925</v>
      </c>
      <c r="E16" s="83">
        <v>4264110</v>
      </c>
      <c r="F16" s="56">
        <f t="shared" si="0"/>
        <v>1.9593495934959348</v>
      </c>
      <c r="G16" s="28">
        <f t="shared" si="1"/>
        <v>49031.05979674797</v>
      </c>
      <c r="H16" s="34">
        <f t="shared" si="4"/>
        <v>25069.182800523547</v>
      </c>
      <c r="I16" s="84">
        <f t="shared" si="2"/>
        <v>17333.780487804877</v>
      </c>
      <c r="J16" s="14">
        <v>246</v>
      </c>
    </row>
    <row r="17" spans="1:10" ht="12.75" thickBot="1">
      <c r="A17" s="40" t="s">
        <v>30</v>
      </c>
      <c r="B17" s="58">
        <v>0</v>
      </c>
      <c r="C17" s="30">
        <v>0</v>
      </c>
      <c r="D17" s="81">
        <f t="shared" si="3"/>
        <v>0</v>
      </c>
      <c r="E17" s="86">
        <v>0</v>
      </c>
      <c r="F17" s="87">
        <f t="shared" si="0"/>
        <v>0</v>
      </c>
      <c r="G17" s="88">
        <f t="shared" si="1"/>
        <v>0</v>
      </c>
      <c r="H17" s="34">
        <f t="shared" si="4"/>
        <v>0</v>
      </c>
      <c r="I17" s="89">
        <f t="shared" si="2"/>
        <v>0</v>
      </c>
      <c r="J17" s="14">
        <v>246</v>
      </c>
    </row>
    <row r="18" spans="1:10" ht="18" customHeight="1" thickBot="1">
      <c r="A18" s="41" t="s">
        <v>23</v>
      </c>
      <c r="B18" s="48">
        <f>SUM(B6:B17)</f>
        <v>44167</v>
      </c>
      <c r="C18" s="31">
        <f>SUM(C6:C17)</f>
        <v>333573997.76</v>
      </c>
      <c r="D18" s="31">
        <f>SUM(D6:D17)</f>
        <v>170553676.83285356</v>
      </c>
      <c r="E18" s="49">
        <f>SUM(E6:E17)</f>
        <v>180990360</v>
      </c>
      <c r="F18" s="48">
        <f t="shared" si="0"/>
        <v>179.54065040650406</v>
      </c>
      <c r="G18" s="31">
        <f t="shared" si="1"/>
        <v>1355991.8608130082</v>
      </c>
      <c r="H18" s="35">
        <f>SUM(H6:H17)</f>
        <v>693307.6294018438</v>
      </c>
      <c r="I18" s="49">
        <f t="shared" si="2"/>
        <v>735733.1707317074</v>
      </c>
      <c r="J18" s="14">
        <v>246</v>
      </c>
    </row>
    <row r="19" spans="1:9" ht="12">
      <c r="A19" s="90"/>
      <c r="B19" s="91"/>
      <c r="C19" s="92"/>
      <c r="D19" s="92"/>
      <c r="E19" s="91"/>
      <c r="F19" s="93"/>
      <c r="G19" s="93"/>
      <c r="H19" s="93"/>
      <c r="I19" s="93"/>
    </row>
    <row r="20" spans="1:9" ht="12">
      <c r="A20" s="90"/>
      <c r="B20" s="91"/>
      <c r="C20" s="92"/>
      <c r="D20" s="92"/>
      <c r="E20" s="91"/>
      <c r="F20" s="93"/>
      <c r="G20" s="93"/>
      <c r="H20" s="93"/>
      <c r="I20" s="93"/>
    </row>
    <row r="22" spans="1:9" ht="12">
      <c r="A22" s="59"/>
      <c r="B22" s="94"/>
      <c r="C22" s="94"/>
      <c r="D22" s="94"/>
      <c r="E22" s="94"/>
      <c r="F22" s="95"/>
      <c r="G22" s="95"/>
      <c r="H22" s="95"/>
      <c r="I22" s="95"/>
    </row>
    <row r="23" spans="1:9" ht="12">
      <c r="A23" s="90"/>
      <c r="B23" s="93"/>
      <c r="C23" s="93"/>
      <c r="D23" s="93"/>
      <c r="E23" s="93"/>
      <c r="F23" s="93"/>
      <c r="G23" s="93"/>
      <c r="H23" s="93"/>
      <c r="I23" s="93"/>
    </row>
    <row r="24" spans="1:8" ht="12">
      <c r="A24" s="59"/>
      <c r="B24" s="59"/>
      <c r="C24" s="59"/>
      <c r="D24" s="59"/>
      <c r="E24" s="59"/>
      <c r="F24" s="59"/>
      <c r="G24" s="59"/>
      <c r="H24" s="59"/>
    </row>
  </sheetData>
  <sheetProtection/>
  <mergeCells count="4">
    <mergeCell ref="A4:A5"/>
    <mergeCell ref="B4:E4"/>
    <mergeCell ref="F4:I4"/>
    <mergeCell ref="A2:I2"/>
  </mergeCells>
  <printOptions/>
  <pageMargins left="0.29" right="0.38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57.00390625" style="14" customWidth="1"/>
    <col min="2" max="2" width="17.140625" style="14" customWidth="1"/>
    <col min="3" max="4" width="17.8515625" style="14" customWidth="1"/>
    <col min="5" max="5" width="10.28125" style="14" hidden="1" customWidth="1"/>
    <col min="6" max="16384" width="9.140625" style="14" customWidth="1"/>
  </cols>
  <sheetData>
    <row r="1" spans="1:3" ht="12">
      <c r="A1" s="2"/>
      <c r="B1" s="2"/>
      <c r="C1" s="3"/>
    </row>
    <row r="2" spans="1:5" ht="13.5">
      <c r="A2" s="135" t="s">
        <v>105</v>
      </c>
      <c r="B2" s="135"/>
      <c r="C2" s="135"/>
      <c r="D2" s="135"/>
      <c r="E2" s="135"/>
    </row>
    <row r="3" spans="1:3" ht="12.75" thickBot="1">
      <c r="A3" s="2"/>
      <c r="B3" s="2"/>
      <c r="C3" s="3"/>
    </row>
    <row r="4" spans="1:4" ht="17.25" customHeight="1" thickBot="1">
      <c r="A4" s="15" t="s">
        <v>17</v>
      </c>
      <c r="B4" s="8" t="s">
        <v>52</v>
      </c>
      <c r="C4" s="8" t="s">
        <v>50</v>
      </c>
      <c r="D4" s="16" t="s">
        <v>16</v>
      </c>
    </row>
    <row r="5" spans="1:7" ht="12">
      <c r="A5" s="9" t="s">
        <v>18</v>
      </c>
      <c r="B5" s="5">
        <v>0</v>
      </c>
      <c r="C5" s="5">
        <v>1</v>
      </c>
      <c r="D5" s="6">
        <f aca="true" t="shared" si="0" ref="D5:D14">(B5-C5)/C5</f>
        <v>-1</v>
      </c>
      <c r="E5" s="59"/>
      <c r="F5" s="59"/>
      <c r="G5" s="59"/>
    </row>
    <row r="6" spans="1:7" ht="12">
      <c r="A6" s="10" t="s">
        <v>19</v>
      </c>
      <c r="B6" s="4">
        <v>3</v>
      </c>
      <c r="C6" s="4">
        <v>2</v>
      </c>
      <c r="D6" s="6">
        <f t="shared" si="0"/>
        <v>0.5</v>
      </c>
      <c r="E6" s="59"/>
      <c r="F6" s="59"/>
      <c r="G6" s="59"/>
    </row>
    <row r="7" spans="1:7" ht="12">
      <c r="A7" s="10" t="s">
        <v>29</v>
      </c>
      <c r="B7" s="4">
        <v>1</v>
      </c>
      <c r="C7" s="4">
        <v>3</v>
      </c>
      <c r="D7" s="6">
        <f t="shared" si="0"/>
        <v>-0.6666666666666666</v>
      </c>
      <c r="E7" s="59"/>
      <c r="F7" s="59"/>
      <c r="G7" s="59"/>
    </row>
    <row r="8" spans="1:7" ht="12">
      <c r="A8" s="10" t="s">
        <v>48</v>
      </c>
      <c r="B8" s="4">
        <v>8</v>
      </c>
      <c r="C8" s="4">
        <v>16</v>
      </c>
      <c r="D8" s="6">
        <f t="shared" si="0"/>
        <v>-0.5</v>
      </c>
      <c r="E8" s="59"/>
      <c r="F8" s="59"/>
      <c r="G8" s="59"/>
    </row>
    <row r="9" spans="1:7" ht="12">
      <c r="A9" s="10" t="s">
        <v>47</v>
      </c>
      <c r="B9" s="4">
        <v>2</v>
      </c>
      <c r="C9" s="4">
        <v>0</v>
      </c>
      <c r="D9" s="6" t="s">
        <v>4</v>
      </c>
      <c r="E9" s="59"/>
      <c r="F9" s="59"/>
      <c r="G9" s="59"/>
    </row>
    <row r="10" spans="1:7" ht="12">
      <c r="A10" s="10" t="s">
        <v>20</v>
      </c>
      <c r="B10" s="4">
        <v>0</v>
      </c>
      <c r="C10" s="4">
        <v>1</v>
      </c>
      <c r="D10" s="6">
        <f t="shared" si="0"/>
        <v>-1</v>
      </c>
      <c r="E10" s="59"/>
      <c r="F10" s="59"/>
      <c r="G10" s="59"/>
    </row>
    <row r="11" spans="1:7" ht="12">
      <c r="A11" s="11" t="s">
        <v>45</v>
      </c>
      <c r="B11" s="12">
        <v>1</v>
      </c>
      <c r="C11" s="12">
        <v>0</v>
      </c>
      <c r="D11" s="6" t="s">
        <v>4</v>
      </c>
      <c r="E11" s="59"/>
      <c r="F11" s="59"/>
      <c r="G11" s="59"/>
    </row>
    <row r="12" spans="1:7" ht="12">
      <c r="A12" s="11" t="s">
        <v>44</v>
      </c>
      <c r="B12" s="12">
        <v>0</v>
      </c>
      <c r="C12" s="12">
        <v>10</v>
      </c>
      <c r="D12" s="6">
        <f t="shared" si="0"/>
        <v>-1</v>
      </c>
      <c r="E12" s="59"/>
      <c r="F12" s="59"/>
      <c r="G12" s="59"/>
    </row>
    <row r="13" spans="1:7" ht="12.75" thickBot="1">
      <c r="A13" s="11" t="s">
        <v>5</v>
      </c>
      <c r="B13" s="12">
        <v>17</v>
      </c>
      <c r="C13" s="12">
        <v>8</v>
      </c>
      <c r="D13" s="6">
        <f t="shared" si="0"/>
        <v>1.125</v>
      </c>
      <c r="E13" s="59"/>
      <c r="F13" s="59"/>
      <c r="G13" s="59"/>
    </row>
    <row r="14" spans="1:7" ht="18" customHeight="1" thickBot="1">
      <c r="A14" s="13" t="s">
        <v>11</v>
      </c>
      <c r="B14" s="8">
        <f>SUM(B5:B13)</f>
        <v>32</v>
      </c>
      <c r="C14" s="8">
        <f>SUM(C5:C13)</f>
        <v>41</v>
      </c>
      <c r="D14" s="7">
        <f t="shared" si="0"/>
        <v>-0.21951219512195122</v>
      </c>
      <c r="E14" s="59"/>
      <c r="F14" s="59"/>
      <c r="G14" s="59"/>
    </row>
    <row r="15" spans="1:7" ht="12">
      <c r="A15" s="3"/>
      <c r="B15" s="3"/>
      <c r="C15" s="3"/>
      <c r="D15" s="59"/>
      <c r="E15" s="59"/>
      <c r="F15" s="59"/>
      <c r="G15" s="59"/>
    </row>
    <row r="16" spans="5:7" ht="12">
      <c r="E16" s="59"/>
      <c r="F16" s="59"/>
      <c r="G16" s="59"/>
    </row>
    <row r="17" spans="1:7" ht="12">
      <c r="A17" s="3"/>
      <c r="B17" s="3"/>
      <c r="C17" s="3"/>
      <c r="D17" s="59"/>
      <c r="F17" s="59"/>
      <c r="G17" s="59"/>
    </row>
    <row r="18" spans="1:7" ht="12">
      <c r="A18" s="1"/>
      <c r="B18" s="1"/>
      <c r="C18" s="1"/>
      <c r="E18" s="59"/>
      <c r="F18" s="59"/>
      <c r="G18" s="59"/>
    </row>
    <row r="19" spans="1:3" ht="12">
      <c r="A19" s="1"/>
      <c r="B19" s="1"/>
      <c r="C19" s="1"/>
    </row>
    <row r="20" spans="1:3" ht="12">
      <c r="A20" s="1"/>
      <c r="B20" s="1"/>
      <c r="C20" s="1"/>
    </row>
    <row r="21" spans="1:3" ht="12">
      <c r="A21" s="1"/>
      <c r="B21" s="1"/>
      <c r="C21" s="1"/>
    </row>
    <row r="22" spans="1:3" ht="12">
      <c r="A22" s="1"/>
      <c r="B22" s="1"/>
      <c r="C22" s="1"/>
    </row>
    <row r="23" spans="1:3" ht="12">
      <c r="A23" s="1"/>
      <c r="B23" s="1"/>
      <c r="C23" s="1"/>
    </row>
    <row r="24" spans="1:3" ht="12">
      <c r="A24" s="1"/>
      <c r="B24" s="1"/>
      <c r="C24" s="1"/>
    </row>
    <row r="25" spans="1:3" ht="12">
      <c r="A25" s="1"/>
      <c r="B25" s="1"/>
      <c r="C25" s="1"/>
    </row>
    <row r="26" spans="1:3" ht="12">
      <c r="A26" s="1"/>
      <c r="B26" s="1"/>
      <c r="C26" s="1"/>
    </row>
    <row r="27" spans="1:3" ht="12">
      <c r="A27" s="1"/>
      <c r="B27" s="1"/>
      <c r="C27" s="1"/>
    </row>
    <row r="28" spans="1:3" ht="12">
      <c r="A28" s="1"/>
      <c r="B28" s="1"/>
      <c r="C28" s="1"/>
    </row>
    <row r="29" spans="1:3" ht="12">
      <c r="A29" s="1"/>
      <c r="B29" s="1"/>
      <c r="C29" s="1"/>
    </row>
    <row r="30" spans="1:3" ht="12">
      <c r="A30" s="1"/>
      <c r="B30" s="1"/>
      <c r="C30" s="1"/>
    </row>
    <row r="31" spans="1:3" ht="12">
      <c r="A31" s="1"/>
      <c r="B31" s="1"/>
      <c r="C31" s="1"/>
    </row>
    <row r="32" spans="1:3" ht="12">
      <c r="A32" s="1"/>
      <c r="B32" s="1"/>
      <c r="C32" s="1"/>
    </row>
    <row r="33" spans="1:3" ht="12">
      <c r="A33" s="1"/>
      <c r="B33" s="1"/>
      <c r="C33" s="1"/>
    </row>
    <row r="34" spans="1:3" ht="12">
      <c r="A34" s="1"/>
      <c r="B34" s="1"/>
      <c r="C34" s="1"/>
    </row>
    <row r="35" spans="1:3" ht="12">
      <c r="A35" s="1"/>
      <c r="B35" s="1"/>
      <c r="C35" s="1"/>
    </row>
    <row r="36" spans="1:3" ht="12">
      <c r="A36" s="1"/>
      <c r="B36" s="1"/>
      <c r="C36" s="1"/>
    </row>
    <row r="37" spans="1:3" ht="12">
      <c r="A37" s="1"/>
      <c r="B37" s="1"/>
      <c r="C37" s="1"/>
    </row>
    <row r="38" spans="1:3" ht="12">
      <c r="A38" s="1"/>
      <c r="B38" s="1"/>
      <c r="C38" s="1"/>
    </row>
    <row r="39" spans="1:3" ht="12">
      <c r="A39" s="1"/>
      <c r="B39" s="1"/>
      <c r="C39" s="1"/>
    </row>
    <row r="40" spans="1:3" ht="12">
      <c r="A40" s="1"/>
      <c r="B40" s="1"/>
      <c r="C40" s="1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U49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8.8515625" style="98" bestFit="1" customWidth="1"/>
    <col min="2" max="2" width="51.8515625" style="98" customWidth="1"/>
    <col min="3" max="3" width="14.57421875" style="123" customWidth="1"/>
    <col min="4" max="4" width="21.28125" style="122" customWidth="1"/>
    <col min="5" max="5" width="20.28125" style="123" customWidth="1"/>
    <col min="6" max="6" width="19.00390625" style="98" customWidth="1"/>
    <col min="7" max="16384" width="9.140625" style="98" customWidth="1"/>
  </cols>
  <sheetData>
    <row r="2" spans="1:255" ht="15.75">
      <c r="A2" s="125" t="s">
        <v>53</v>
      </c>
      <c r="B2" s="125"/>
      <c r="C2" s="125"/>
      <c r="D2" s="125"/>
      <c r="E2" s="125"/>
      <c r="F2" s="125"/>
      <c r="G2" s="96" t="s">
        <v>28</v>
      </c>
      <c r="H2" s="60"/>
      <c r="I2" s="1"/>
      <c r="J2" s="1"/>
      <c r="K2" s="1"/>
      <c r="L2" s="1"/>
      <c r="M2" s="1"/>
      <c r="N2" s="1"/>
      <c r="O2" s="1"/>
      <c r="P2" s="97"/>
      <c r="Q2" s="1"/>
      <c r="R2" s="1"/>
      <c r="S2" s="1"/>
      <c r="T2" s="1"/>
      <c r="U2" s="1"/>
      <c r="V2" s="1"/>
      <c r="W2" s="1"/>
      <c r="X2" s="97"/>
      <c r="Y2" s="1"/>
      <c r="Z2" s="1"/>
      <c r="AA2" s="1"/>
      <c r="AB2" s="1"/>
      <c r="AC2" s="1"/>
      <c r="AD2" s="1"/>
      <c r="AE2" s="1"/>
      <c r="AF2" s="97"/>
      <c r="AG2" s="1"/>
      <c r="AH2" s="1"/>
      <c r="AI2" s="1"/>
      <c r="AJ2" s="1"/>
      <c r="AK2" s="1"/>
      <c r="AL2" s="1"/>
      <c r="AM2" s="1"/>
      <c r="AN2" s="97"/>
      <c r="AO2" s="1"/>
      <c r="AP2" s="1"/>
      <c r="AQ2" s="1"/>
      <c r="AR2" s="1"/>
      <c r="AS2" s="1"/>
      <c r="AT2" s="1"/>
      <c r="AU2" s="1"/>
      <c r="AV2" s="97"/>
      <c r="AW2" s="1"/>
      <c r="AX2" s="1"/>
      <c r="AY2" s="1"/>
      <c r="AZ2" s="1"/>
      <c r="BA2" s="1"/>
      <c r="BB2" s="1"/>
      <c r="BC2" s="1"/>
      <c r="BD2" s="97"/>
      <c r="BE2" s="1"/>
      <c r="BF2" s="1"/>
      <c r="BG2" s="1"/>
      <c r="BH2" s="1"/>
      <c r="BI2" s="1"/>
      <c r="BJ2" s="1"/>
      <c r="BK2" s="1"/>
      <c r="BL2" s="97"/>
      <c r="BM2" s="1"/>
      <c r="BN2" s="1"/>
      <c r="BO2" s="1"/>
      <c r="BP2" s="1"/>
      <c r="BQ2" s="1"/>
      <c r="BR2" s="1"/>
      <c r="BS2" s="1"/>
      <c r="BT2" s="97"/>
      <c r="BU2" s="1"/>
      <c r="BV2" s="1"/>
      <c r="BW2" s="1"/>
      <c r="BX2" s="1"/>
      <c r="BY2" s="1"/>
      <c r="BZ2" s="1"/>
      <c r="CA2" s="1"/>
      <c r="CB2" s="97"/>
      <c r="CC2" s="1"/>
      <c r="CD2" s="1"/>
      <c r="CE2" s="1"/>
      <c r="CF2" s="1"/>
      <c r="CG2" s="1"/>
      <c r="CH2" s="1"/>
      <c r="CI2" s="1"/>
      <c r="CJ2" s="97"/>
      <c r="CK2" s="1"/>
      <c r="CL2" s="1"/>
      <c r="CM2" s="1"/>
      <c r="CN2" s="1"/>
      <c r="CO2" s="1"/>
      <c r="CP2" s="1"/>
      <c r="CQ2" s="1"/>
      <c r="CR2" s="97"/>
      <c r="CS2" s="1"/>
      <c r="CT2" s="1"/>
      <c r="CU2" s="1"/>
      <c r="CV2" s="1"/>
      <c r="CW2" s="1"/>
      <c r="CX2" s="1"/>
      <c r="CY2" s="1"/>
      <c r="CZ2" s="97"/>
      <c r="DA2" s="1"/>
      <c r="DB2" s="1"/>
      <c r="DC2" s="1"/>
      <c r="DD2" s="1"/>
      <c r="DE2" s="1"/>
      <c r="DF2" s="1"/>
      <c r="DG2" s="1"/>
      <c r="DH2" s="97"/>
      <c r="DI2" s="1"/>
      <c r="DJ2" s="1"/>
      <c r="DK2" s="1"/>
      <c r="DL2" s="1"/>
      <c r="DM2" s="1"/>
      <c r="DN2" s="1"/>
      <c r="DO2" s="1"/>
      <c r="DP2" s="97"/>
      <c r="DQ2" s="1"/>
      <c r="DR2" s="1"/>
      <c r="DS2" s="1"/>
      <c r="DT2" s="1"/>
      <c r="DU2" s="1"/>
      <c r="DV2" s="1"/>
      <c r="DW2" s="1"/>
      <c r="DX2" s="97"/>
      <c r="DY2" s="1"/>
      <c r="DZ2" s="1"/>
      <c r="EA2" s="1"/>
      <c r="EB2" s="1"/>
      <c r="EC2" s="1"/>
      <c r="ED2" s="1"/>
      <c r="EE2" s="1"/>
      <c r="EF2" s="97"/>
      <c r="EG2" s="1"/>
      <c r="EH2" s="1"/>
      <c r="EI2" s="1"/>
      <c r="EJ2" s="1"/>
      <c r="EK2" s="1"/>
      <c r="EL2" s="1"/>
      <c r="EM2" s="1"/>
      <c r="EN2" s="97"/>
      <c r="EO2" s="1"/>
      <c r="EP2" s="1"/>
      <c r="EQ2" s="1"/>
      <c r="ER2" s="1"/>
      <c r="ES2" s="1"/>
      <c r="ET2" s="1"/>
      <c r="EU2" s="1"/>
      <c r="EV2" s="97"/>
      <c r="EW2" s="1"/>
      <c r="EX2" s="1"/>
      <c r="EY2" s="1"/>
      <c r="EZ2" s="1"/>
      <c r="FA2" s="1"/>
      <c r="FB2" s="1"/>
      <c r="FC2" s="1"/>
      <c r="FD2" s="97"/>
      <c r="FE2" s="1"/>
      <c r="FF2" s="1"/>
      <c r="FG2" s="1"/>
      <c r="FH2" s="1"/>
      <c r="FI2" s="1"/>
      <c r="FJ2" s="1"/>
      <c r="FK2" s="1"/>
      <c r="FL2" s="97"/>
      <c r="FM2" s="1"/>
      <c r="FN2" s="1"/>
      <c r="FO2" s="1"/>
      <c r="FP2" s="1"/>
      <c r="FQ2" s="1"/>
      <c r="FR2" s="1"/>
      <c r="FS2" s="1"/>
      <c r="FT2" s="97"/>
      <c r="FU2" s="1"/>
      <c r="FV2" s="1"/>
      <c r="FW2" s="1"/>
      <c r="FX2" s="1"/>
      <c r="FY2" s="1"/>
      <c r="FZ2" s="1"/>
      <c r="GA2" s="1"/>
      <c r="GB2" s="97"/>
      <c r="GC2" s="1"/>
      <c r="GD2" s="1"/>
      <c r="GE2" s="1"/>
      <c r="GF2" s="1"/>
      <c r="GG2" s="1"/>
      <c r="GH2" s="1"/>
      <c r="GI2" s="1"/>
      <c r="GJ2" s="97"/>
      <c r="GK2" s="1"/>
      <c r="GL2" s="1"/>
      <c r="GM2" s="1"/>
      <c r="GN2" s="1"/>
      <c r="GO2" s="1"/>
      <c r="GP2" s="1"/>
      <c r="GQ2" s="1"/>
      <c r="GR2" s="97"/>
      <c r="GS2" s="1"/>
      <c r="GT2" s="1"/>
      <c r="GU2" s="1"/>
      <c r="GV2" s="1"/>
      <c r="GW2" s="1"/>
      <c r="GX2" s="1"/>
      <c r="GY2" s="1"/>
      <c r="GZ2" s="97"/>
      <c r="HA2" s="1"/>
      <c r="HB2" s="1"/>
      <c r="HC2" s="1"/>
      <c r="HD2" s="1"/>
      <c r="HE2" s="1"/>
      <c r="HF2" s="1"/>
      <c r="HG2" s="1"/>
      <c r="HH2" s="97"/>
      <c r="HI2" s="1"/>
      <c r="HJ2" s="1"/>
      <c r="HK2" s="1"/>
      <c r="HL2" s="1"/>
      <c r="HM2" s="1"/>
      <c r="HN2" s="1"/>
      <c r="HO2" s="1"/>
      <c r="HP2" s="97"/>
      <c r="HQ2" s="1"/>
      <c r="HR2" s="1"/>
      <c r="HS2" s="1"/>
      <c r="HT2" s="1"/>
      <c r="HU2" s="1"/>
      <c r="HV2" s="1"/>
      <c r="HW2" s="1"/>
      <c r="HX2" s="97"/>
      <c r="HY2" s="1"/>
      <c r="HZ2" s="1"/>
      <c r="IA2" s="1"/>
      <c r="IB2" s="1"/>
      <c r="IC2" s="1"/>
      <c r="ID2" s="1"/>
      <c r="IE2" s="1"/>
      <c r="IF2" s="97"/>
      <c r="IG2" s="1"/>
      <c r="IH2" s="1"/>
      <c r="II2" s="1"/>
      <c r="IJ2" s="1"/>
      <c r="IK2" s="1"/>
      <c r="IL2" s="1"/>
      <c r="IM2" s="1"/>
      <c r="IN2" s="97"/>
      <c r="IO2" s="1"/>
      <c r="IP2" s="1"/>
      <c r="IQ2" s="1"/>
      <c r="IR2" s="1"/>
      <c r="IS2" s="1"/>
      <c r="IT2" s="1"/>
      <c r="IU2" s="1"/>
    </row>
    <row r="3" spans="1:255" ht="16.5" thickBot="1">
      <c r="A3" s="97"/>
      <c r="B3" s="1"/>
      <c r="C3" s="1"/>
      <c r="D3" s="99"/>
      <c r="E3" s="1"/>
      <c r="F3" s="1"/>
      <c r="G3" s="1"/>
      <c r="H3" s="97"/>
      <c r="I3" s="1"/>
      <c r="J3" s="1"/>
      <c r="K3" s="1"/>
      <c r="L3" s="1"/>
      <c r="M3" s="1"/>
      <c r="N3" s="1"/>
      <c r="O3" s="1"/>
      <c r="P3" s="97"/>
      <c r="Q3" s="1"/>
      <c r="R3" s="1"/>
      <c r="S3" s="1"/>
      <c r="T3" s="1"/>
      <c r="U3" s="1"/>
      <c r="V3" s="1"/>
      <c r="W3" s="1"/>
      <c r="X3" s="97"/>
      <c r="Y3" s="1"/>
      <c r="Z3" s="1"/>
      <c r="AA3" s="1"/>
      <c r="AB3" s="1"/>
      <c r="AC3" s="1"/>
      <c r="AD3" s="1"/>
      <c r="AE3" s="1"/>
      <c r="AF3" s="97"/>
      <c r="AG3" s="1"/>
      <c r="AH3" s="1"/>
      <c r="AI3" s="1"/>
      <c r="AJ3" s="1"/>
      <c r="AK3" s="1"/>
      <c r="AL3" s="1"/>
      <c r="AM3" s="1"/>
      <c r="AN3" s="97"/>
      <c r="AO3" s="1"/>
      <c r="AP3" s="1"/>
      <c r="AQ3" s="1"/>
      <c r="AR3" s="1"/>
      <c r="AS3" s="1"/>
      <c r="AT3" s="1"/>
      <c r="AU3" s="1"/>
      <c r="AV3" s="97"/>
      <c r="AW3" s="1"/>
      <c r="AX3" s="1"/>
      <c r="AY3" s="1"/>
      <c r="AZ3" s="1"/>
      <c r="BA3" s="1"/>
      <c r="BB3" s="1"/>
      <c r="BC3" s="1"/>
      <c r="BD3" s="97"/>
      <c r="BE3" s="1"/>
      <c r="BF3" s="1"/>
      <c r="BG3" s="1"/>
      <c r="BH3" s="1"/>
      <c r="BI3" s="1"/>
      <c r="BJ3" s="1"/>
      <c r="BK3" s="1"/>
      <c r="BL3" s="97"/>
      <c r="BM3" s="1"/>
      <c r="BN3" s="1"/>
      <c r="BO3" s="1"/>
      <c r="BP3" s="1"/>
      <c r="BQ3" s="1"/>
      <c r="BR3" s="1"/>
      <c r="BS3" s="1"/>
      <c r="BT3" s="97"/>
      <c r="BU3" s="1"/>
      <c r="BV3" s="1"/>
      <c r="BW3" s="1"/>
      <c r="BX3" s="1"/>
      <c r="BY3" s="1"/>
      <c r="BZ3" s="1"/>
      <c r="CA3" s="1"/>
      <c r="CB3" s="97"/>
      <c r="CC3" s="1"/>
      <c r="CD3" s="1"/>
      <c r="CE3" s="1"/>
      <c r="CF3" s="1"/>
      <c r="CG3" s="1"/>
      <c r="CH3" s="1"/>
      <c r="CI3" s="1"/>
      <c r="CJ3" s="97"/>
      <c r="CK3" s="1"/>
      <c r="CL3" s="1"/>
      <c r="CM3" s="1"/>
      <c r="CN3" s="1"/>
      <c r="CO3" s="1"/>
      <c r="CP3" s="1"/>
      <c r="CQ3" s="1"/>
      <c r="CR3" s="97"/>
      <c r="CS3" s="1"/>
      <c r="CT3" s="1"/>
      <c r="CU3" s="1"/>
      <c r="CV3" s="1"/>
      <c r="CW3" s="1"/>
      <c r="CX3" s="1"/>
      <c r="CY3" s="1"/>
      <c r="CZ3" s="97"/>
      <c r="DA3" s="1"/>
      <c r="DB3" s="1"/>
      <c r="DC3" s="1"/>
      <c r="DD3" s="1"/>
      <c r="DE3" s="1"/>
      <c r="DF3" s="1"/>
      <c r="DG3" s="1"/>
      <c r="DH3" s="97"/>
      <c r="DI3" s="1"/>
      <c r="DJ3" s="1"/>
      <c r="DK3" s="1"/>
      <c r="DL3" s="1"/>
      <c r="DM3" s="1"/>
      <c r="DN3" s="1"/>
      <c r="DO3" s="1"/>
      <c r="DP3" s="97"/>
      <c r="DQ3" s="1"/>
      <c r="DR3" s="1"/>
      <c r="DS3" s="1"/>
      <c r="DT3" s="1"/>
      <c r="DU3" s="1"/>
      <c r="DV3" s="1"/>
      <c r="DW3" s="1"/>
      <c r="DX3" s="97"/>
      <c r="DY3" s="1"/>
      <c r="DZ3" s="1"/>
      <c r="EA3" s="1"/>
      <c r="EB3" s="1"/>
      <c r="EC3" s="1"/>
      <c r="ED3" s="1"/>
      <c r="EE3" s="1"/>
      <c r="EF3" s="97"/>
      <c r="EG3" s="1"/>
      <c r="EH3" s="1"/>
      <c r="EI3" s="1"/>
      <c r="EJ3" s="1"/>
      <c r="EK3" s="1"/>
      <c r="EL3" s="1"/>
      <c r="EM3" s="1"/>
      <c r="EN3" s="97"/>
      <c r="EO3" s="1"/>
      <c r="EP3" s="1"/>
      <c r="EQ3" s="1"/>
      <c r="ER3" s="1"/>
      <c r="ES3" s="1"/>
      <c r="ET3" s="1"/>
      <c r="EU3" s="1"/>
      <c r="EV3" s="97"/>
      <c r="EW3" s="1"/>
      <c r="EX3" s="1"/>
      <c r="EY3" s="1"/>
      <c r="EZ3" s="1"/>
      <c r="FA3" s="1"/>
      <c r="FB3" s="1"/>
      <c r="FC3" s="1"/>
      <c r="FD3" s="97"/>
      <c r="FE3" s="1"/>
      <c r="FF3" s="1"/>
      <c r="FG3" s="1"/>
      <c r="FH3" s="1"/>
      <c r="FI3" s="1"/>
      <c r="FJ3" s="1"/>
      <c r="FK3" s="1"/>
      <c r="FL3" s="97"/>
      <c r="FM3" s="1"/>
      <c r="FN3" s="1"/>
      <c r="FO3" s="1"/>
      <c r="FP3" s="1"/>
      <c r="FQ3" s="1"/>
      <c r="FR3" s="1"/>
      <c r="FS3" s="1"/>
      <c r="FT3" s="97"/>
      <c r="FU3" s="1"/>
      <c r="FV3" s="1"/>
      <c r="FW3" s="1"/>
      <c r="FX3" s="1"/>
      <c r="FY3" s="1"/>
      <c r="FZ3" s="1"/>
      <c r="GA3" s="1"/>
      <c r="GB3" s="97"/>
      <c r="GC3" s="1"/>
      <c r="GD3" s="1"/>
      <c r="GE3" s="1"/>
      <c r="GF3" s="1"/>
      <c r="GG3" s="1"/>
      <c r="GH3" s="1"/>
      <c r="GI3" s="1"/>
      <c r="GJ3" s="97"/>
      <c r="GK3" s="1"/>
      <c r="GL3" s="1"/>
      <c r="GM3" s="1"/>
      <c r="GN3" s="1"/>
      <c r="GO3" s="1"/>
      <c r="GP3" s="1"/>
      <c r="GQ3" s="1"/>
      <c r="GR3" s="97"/>
      <c r="GS3" s="1"/>
      <c r="GT3" s="1"/>
      <c r="GU3" s="1"/>
      <c r="GV3" s="1"/>
      <c r="GW3" s="1"/>
      <c r="GX3" s="1"/>
      <c r="GY3" s="1"/>
      <c r="GZ3" s="97"/>
      <c r="HA3" s="1"/>
      <c r="HB3" s="1"/>
      <c r="HC3" s="1"/>
      <c r="HD3" s="1"/>
      <c r="HE3" s="1"/>
      <c r="HF3" s="1"/>
      <c r="HG3" s="1"/>
      <c r="HH3" s="97"/>
      <c r="HI3" s="1"/>
      <c r="HJ3" s="1"/>
      <c r="HK3" s="1"/>
      <c r="HL3" s="1"/>
      <c r="HM3" s="1"/>
      <c r="HN3" s="1"/>
      <c r="HO3" s="1"/>
      <c r="HP3" s="97"/>
      <c r="HQ3" s="1"/>
      <c r="HR3" s="1"/>
      <c r="HS3" s="1"/>
      <c r="HT3" s="1"/>
      <c r="HU3" s="1"/>
      <c r="HV3" s="1"/>
      <c r="HW3" s="1"/>
      <c r="HX3" s="97"/>
      <c r="HY3" s="1"/>
      <c r="HZ3" s="1"/>
      <c r="IA3" s="1"/>
      <c r="IB3" s="1"/>
      <c r="IC3" s="1"/>
      <c r="ID3" s="1"/>
      <c r="IE3" s="1"/>
      <c r="IF3" s="97"/>
      <c r="IG3" s="1"/>
      <c r="IH3" s="1"/>
      <c r="II3" s="1"/>
      <c r="IJ3" s="1"/>
      <c r="IK3" s="1"/>
      <c r="IL3" s="1"/>
      <c r="IM3" s="1"/>
      <c r="IN3" s="97"/>
      <c r="IO3" s="1"/>
      <c r="IP3" s="1"/>
      <c r="IQ3" s="1"/>
      <c r="IR3" s="1"/>
      <c r="IS3" s="1"/>
      <c r="IT3" s="1"/>
      <c r="IU3" s="1"/>
    </row>
    <row r="4" spans="1:6" s="106" customFormat="1" ht="15.75" customHeight="1" thickBot="1">
      <c r="A4" s="100" t="s">
        <v>24</v>
      </c>
      <c r="B4" s="101" t="s">
        <v>25</v>
      </c>
      <c r="C4" s="102" t="s">
        <v>26</v>
      </c>
      <c r="D4" s="103" t="s">
        <v>10</v>
      </c>
      <c r="E4" s="104" t="s">
        <v>104</v>
      </c>
      <c r="F4" s="105" t="s">
        <v>27</v>
      </c>
    </row>
    <row r="5" spans="1:6" ht="12">
      <c r="A5" s="107">
        <v>125</v>
      </c>
      <c r="B5" s="108" t="s">
        <v>54</v>
      </c>
      <c r="C5" s="109">
        <v>282</v>
      </c>
      <c r="D5" s="110">
        <v>80879814.21</v>
      </c>
      <c r="E5" s="111">
        <f>D5/1.95583</f>
        <v>41353192.358231544</v>
      </c>
      <c r="F5" s="112">
        <v>6102786</v>
      </c>
    </row>
    <row r="6" spans="1:6" ht="12">
      <c r="A6" s="113">
        <v>202</v>
      </c>
      <c r="B6" s="114" t="s">
        <v>55</v>
      </c>
      <c r="C6" s="115">
        <v>672</v>
      </c>
      <c r="D6" s="116">
        <v>67919559.93</v>
      </c>
      <c r="E6" s="111">
        <f aca="true" t="shared" si="0" ref="E6:E48">D6/1.95583</f>
        <v>34726719.56662901</v>
      </c>
      <c r="F6" s="117">
        <v>12321064</v>
      </c>
    </row>
    <row r="7" spans="1:6" ht="12">
      <c r="A7" s="113">
        <v>108</v>
      </c>
      <c r="B7" s="114" t="s">
        <v>56</v>
      </c>
      <c r="C7" s="115">
        <v>2357</v>
      </c>
      <c r="D7" s="116">
        <v>63371205.95</v>
      </c>
      <c r="E7" s="111">
        <f t="shared" si="0"/>
        <v>32401183.103848495</v>
      </c>
      <c r="F7" s="117">
        <v>20410611</v>
      </c>
    </row>
    <row r="8" spans="1:6" ht="12">
      <c r="A8" s="113">
        <v>106</v>
      </c>
      <c r="B8" s="114" t="s">
        <v>57</v>
      </c>
      <c r="C8" s="115">
        <v>8153</v>
      </c>
      <c r="D8" s="116">
        <v>57564157.2</v>
      </c>
      <c r="E8" s="111">
        <f t="shared" si="0"/>
        <v>29432086.22426285</v>
      </c>
      <c r="F8" s="117">
        <v>62156581</v>
      </c>
    </row>
    <row r="9" spans="1:6" ht="12">
      <c r="A9" s="113">
        <v>193</v>
      </c>
      <c r="B9" s="114" t="s">
        <v>58</v>
      </c>
      <c r="C9" s="115">
        <v>2281</v>
      </c>
      <c r="D9" s="116">
        <v>55981323.93</v>
      </c>
      <c r="E9" s="111">
        <f t="shared" si="0"/>
        <v>28622796.424024582</v>
      </c>
      <c r="F9" s="117">
        <v>55187607</v>
      </c>
    </row>
    <row r="10" spans="1:6" ht="12">
      <c r="A10" s="113">
        <v>107</v>
      </c>
      <c r="B10" s="114" t="s">
        <v>59</v>
      </c>
      <c r="C10" s="115">
        <v>14278</v>
      </c>
      <c r="D10" s="116">
        <v>52153988.79</v>
      </c>
      <c r="E10" s="111">
        <f t="shared" si="0"/>
        <v>26665911.04032559</v>
      </c>
      <c r="F10" s="117">
        <v>27409519</v>
      </c>
    </row>
    <row r="11" spans="1:6" ht="12">
      <c r="A11" s="113">
        <v>143</v>
      </c>
      <c r="B11" s="114" t="s">
        <v>60</v>
      </c>
      <c r="C11" s="115">
        <v>27971</v>
      </c>
      <c r="D11" s="116">
        <v>48281791.77</v>
      </c>
      <c r="E11" s="111">
        <f t="shared" si="0"/>
        <v>24686088.1416074</v>
      </c>
      <c r="F11" s="117">
        <v>31650899</v>
      </c>
    </row>
    <row r="12" spans="1:6" ht="12">
      <c r="A12" s="113">
        <v>179</v>
      </c>
      <c r="B12" s="114" t="s">
        <v>61</v>
      </c>
      <c r="C12" s="115">
        <v>2240</v>
      </c>
      <c r="D12" s="116">
        <v>37922557.9</v>
      </c>
      <c r="E12" s="111">
        <f t="shared" si="0"/>
        <v>19389495.968463518</v>
      </c>
      <c r="F12" s="117">
        <v>36709356</v>
      </c>
    </row>
    <row r="13" spans="1:6" ht="12">
      <c r="A13" s="113">
        <v>132</v>
      </c>
      <c r="B13" s="114" t="s">
        <v>62</v>
      </c>
      <c r="C13" s="115">
        <v>4645</v>
      </c>
      <c r="D13" s="116">
        <v>27907519.51</v>
      </c>
      <c r="E13" s="111">
        <f t="shared" si="0"/>
        <v>14268888.14978807</v>
      </c>
      <c r="F13" s="117">
        <v>13382216</v>
      </c>
    </row>
    <row r="14" spans="1:6" ht="12">
      <c r="A14" s="113">
        <v>209</v>
      </c>
      <c r="B14" s="114" t="s">
        <v>63</v>
      </c>
      <c r="C14" s="115">
        <v>9471</v>
      </c>
      <c r="D14" s="116">
        <v>27425872.07</v>
      </c>
      <c r="E14" s="111">
        <f t="shared" si="0"/>
        <v>14022625.724117126</v>
      </c>
      <c r="F14" s="117">
        <v>25360113</v>
      </c>
    </row>
    <row r="15" spans="1:6" ht="12">
      <c r="A15" s="113">
        <v>119</v>
      </c>
      <c r="B15" s="114" t="s">
        <v>64</v>
      </c>
      <c r="C15" s="115">
        <v>166</v>
      </c>
      <c r="D15" s="116">
        <v>27357272.09</v>
      </c>
      <c r="E15" s="111">
        <f t="shared" si="0"/>
        <v>13987551.111292904</v>
      </c>
      <c r="F15" s="117">
        <v>4836890</v>
      </c>
    </row>
    <row r="16" spans="1:6" ht="12">
      <c r="A16" s="113">
        <v>116</v>
      </c>
      <c r="B16" s="114" t="s">
        <v>65</v>
      </c>
      <c r="C16" s="115">
        <v>1011</v>
      </c>
      <c r="D16" s="116">
        <v>21636346.98</v>
      </c>
      <c r="E16" s="111">
        <f t="shared" si="0"/>
        <v>11062488.54961832</v>
      </c>
      <c r="F16" s="117">
        <v>9947849</v>
      </c>
    </row>
    <row r="17" spans="1:6" ht="12">
      <c r="A17" s="113">
        <v>160</v>
      </c>
      <c r="B17" s="114" t="s">
        <v>66</v>
      </c>
      <c r="C17" s="115">
        <v>1591</v>
      </c>
      <c r="D17" s="116">
        <v>15311788.16</v>
      </c>
      <c r="E17" s="111">
        <f t="shared" si="0"/>
        <v>7828792.972804385</v>
      </c>
      <c r="F17" s="117">
        <v>9843272</v>
      </c>
    </row>
    <row r="18" spans="1:6" ht="12">
      <c r="A18" s="113">
        <v>214</v>
      </c>
      <c r="B18" s="114" t="s">
        <v>67</v>
      </c>
      <c r="C18" s="115">
        <v>246</v>
      </c>
      <c r="D18" s="116">
        <v>13437964.84</v>
      </c>
      <c r="E18" s="111">
        <f t="shared" si="0"/>
        <v>6870722.322492241</v>
      </c>
      <c r="F18" s="117">
        <v>5667341</v>
      </c>
    </row>
    <row r="19" spans="1:6" ht="12">
      <c r="A19" s="113">
        <v>226</v>
      </c>
      <c r="B19" s="114" t="s">
        <v>68</v>
      </c>
      <c r="C19" s="115">
        <v>209</v>
      </c>
      <c r="D19" s="116">
        <v>12548938.93</v>
      </c>
      <c r="E19" s="111">
        <f t="shared" si="0"/>
        <v>6416170.592536161</v>
      </c>
      <c r="F19" s="117">
        <v>2816771</v>
      </c>
    </row>
    <row r="20" spans="1:6" ht="12">
      <c r="A20" s="113">
        <v>224</v>
      </c>
      <c r="B20" s="114" t="s">
        <v>69</v>
      </c>
      <c r="C20" s="115">
        <v>561</v>
      </c>
      <c r="D20" s="116">
        <v>11942461.37</v>
      </c>
      <c r="E20" s="111">
        <f t="shared" si="0"/>
        <v>6106083.539980468</v>
      </c>
      <c r="F20" s="117">
        <v>3579399</v>
      </c>
    </row>
    <row r="21" spans="1:6" ht="12">
      <c r="A21" s="113">
        <v>101</v>
      </c>
      <c r="B21" s="114" t="s">
        <v>70</v>
      </c>
      <c r="C21" s="115">
        <v>1420</v>
      </c>
      <c r="D21" s="116">
        <v>9699863.25</v>
      </c>
      <c r="E21" s="111">
        <f t="shared" si="0"/>
        <v>4959461.328438566</v>
      </c>
      <c r="F21" s="117">
        <v>3512161</v>
      </c>
    </row>
    <row r="22" spans="1:6" ht="12">
      <c r="A22" s="113">
        <v>185</v>
      </c>
      <c r="B22" s="114" t="s">
        <v>71</v>
      </c>
      <c r="C22" s="115">
        <v>309</v>
      </c>
      <c r="D22" s="116">
        <v>7125590.5</v>
      </c>
      <c r="E22" s="111">
        <f t="shared" si="0"/>
        <v>3643256.571378903</v>
      </c>
      <c r="F22" s="117">
        <v>3616013</v>
      </c>
    </row>
    <row r="23" spans="1:6" ht="12">
      <c r="A23" s="113">
        <v>159</v>
      </c>
      <c r="B23" s="114" t="s">
        <v>72</v>
      </c>
      <c r="C23" s="115">
        <v>4334</v>
      </c>
      <c r="D23" s="116">
        <v>6899883.74</v>
      </c>
      <c r="E23" s="111">
        <f t="shared" si="0"/>
        <v>3527854.5374598</v>
      </c>
      <c r="F23" s="117">
        <v>4465253</v>
      </c>
    </row>
    <row r="24" spans="1:6" ht="12">
      <c r="A24" s="113">
        <v>130</v>
      </c>
      <c r="B24" s="114" t="s">
        <v>73</v>
      </c>
      <c r="C24" s="115">
        <v>529</v>
      </c>
      <c r="D24" s="116">
        <v>4515102.19</v>
      </c>
      <c r="E24" s="111">
        <f t="shared" si="0"/>
        <v>2308535.0925182663</v>
      </c>
      <c r="F24" s="117">
        <v>1465230</v>
      </c>
    </row>
    <row r="25" spans="1:6" ht="12">
      <c r="A25" s="113">
        <v>157</v>
      </c>
      <c r="B25" s="114" t="s">
        <v>74</v>
      </c>
      <c r="C25" s="115">
        <v>786</v>
      </c>
      <c r="D25" s="116">
        <v>3257835.66</v>
      </c>
      <c r="E25" s="111">
        <f t="shared" si="0"/>
        <v>1665704.9232295242</v>
      </c>
      <c r="F25" s="117">
        <v>2733739</v>
      </c>
    </row>
    <row r="26" spans="1:6" ht="12">
      <c r="A26" s="113">
        <v>129</v>
      </c>
      <c r="B26" s="114" t="s">
        <v>75</v>
      </c>
      <c r="C26" s="115">
        <v>419</v>
      </c>
      <c r="D26" s="116">
        <v>2838365.94</v>
      </c>
      <c r="E26" s="111">
        <f t="shared" si="0"/>
        <v>1451233.460985873</v>
      </c>
      <c r="F26" s="117">
        <v>1276407</v>
      </c>
    </row>
    <row r="27" spans="1:6" ht="12">
      <c r="A27" s="113">
        <v>197</v>
      </c>
      <c r="B27" s="114" t="s">
        <v>76</v>
      </c>
      <c r="C27" s="115">
        <v>181</v>
      </c>
      <c r="D27" s="116">
        <v>2353037.91</v>
      </c>
      <c r="E27" s="111">
        <f t="shared" si="0"/>
        <v>1203089.1795299184</v>
      </c>
      <c r="F27" s="117">
        <v>183100</v>
      </c>
    </row>
    <row r="28" spans="1:6" ht="12">
      <c r="A28" s="113">
        <v>127</v>
      </c>
      <c r="B28" s="114" t="s">
        <v>77</v>
      </c>
      <c r="C28" s="115">
        <v>245</v>
      </c>
      <c r="D28" s="116">
        <v>1579960.46</v>
      </c>
      <c r="E28" s="111">
        <f t="shared" si="0"/>
        <v>807820.9558090427</v>
      </c>
      <c r="F28" s="117">
        <v>384771</v>
      </c>
    </row>
    <row r="29" spans="1:6" ht="12">
      <c r="A29" s="113">
        <v>128</v>
      </c>
      <c r="B29" s="114" t="s">
        <v>78</v>
      </c>
      <c r="C29" s="115">
        <v>100</v>
      </c>
      <c r="D29" s="116">
        <v>1330564.44</v>
      </c>
      <c r="E29" s="111">
        <f t="shared" si="0"/>
        <v>680306.7955803929</v>
      </c>
      <c r="F29" s="117">
        <v>1301145</v>
      </c>
    </row>
    <row r="30" spans="1:6" ht="12">
      <c r="A30" s="113">
        <v>117</v>
      </c>
      <c r="B30" s="114" t="s">
        <v>79</v>
      </c>
      <c r="C30" s="115">
        <v>856</v>
      </c>
      <c r="D30" s="116">
        <v>1283887.88</v>
      </c>
      <c r="E30" s="111">
        <f t="shared" si="0"/>
        <v>656441.4494102248</v>
      </c>
      <c r="F30" s="117">
        <v>749589</v>
      </c>
    </row>
    <row r="31" spans="1:6" ht="12">
      <c r="A31" s="113">
        <v>102</v>
      </c>
      <c r="B31" s="114" t="s">
        <v>80</v>
      </c>
      <c r="C31" s="115">
        <v>894</v>
      </c>
      <c r="D31" s="116">
        <v>1226409.03</v>
      </c>
      <c r="E31" s="111">
        <f t="shared" si="0"/>
        <v>627052.9800647296</v>
      </c>
      <c r="F31" s="117">
        <v>596930</v>
      </c>
    </row>
    <row r="32" spans="1:6" ht="12">
      <c r="A32" s="113">
        <v>140</v>
      </c>
      <c r="B32" s="114" t="s">
        <v>81</v>
      </c>
      <c r="C32" s="115">
        <v>425</v>
      </c>
      <c r="D32" s="116">
        <v>1092807.45</v>
      </c>
      <c r="E32" s="111">
        <f t="shared" si="0"/>
        <v>558743.5768957424</v>
      </c>
      <c r="F32" s="117">
        <v>546662</v>
      </c>
    </row>
    <row r="33" spans="1:6" ht="12">
      <c r="A33" s="113">
        <v>168</v>
      </c>
      <c r="B33" s="114" t="s">
        <v>82</v>
      </c>
      <c r="C33" s="115">
        <v>428</v>
      </c>
      <c r="D33" s="116">
        <v>472949.17</v>
      </c>
      <c r="E33" s="111">
        <f t="shared" si="0"/>
        <v>241815.07083949013</v>
      </c>
      <c r="F33" s="117">
        <v>274445</v>
      </c>
    </row>
    <row r="34" spans="1:6" ht="12">
      <c r="A34" s="113">
        <v>203</v>
      </c>
      <c r="B34" s="114" t="s">
        <v>83</v>
      </c>
      <c r="C34" s="115">
        <v>596</v>
      </c>
      <c r="D34" s="116">
        <v>466909.46</v>
      </c>
      <c r="E34" s="111">
        <f t="shared" si="0"/>
        <v>238727.01615171053</v>
      </c>
      <c r="F34" s="117">
        <v>163247</v>
      </c>
    </row>
    <row r="35" spans="1:6" ht="12">
      <c r="A35" s="113">
        <v>104</v>
      </c>
      <c r="B35" s="114" t="s">
        <v>84</v>
      </c>
      <c r="C35" s="115">
        <v>242</v>
      </c>
      <c r="D35" s="116">
        <v>426314.99</v>
      </c>
      <c r="E35" s="111">
        <f t="shared" si="0"/>
        <v>217971.39321924708</v>
      </c>
      <c r="F35" s="117">
        <v>213311</v>
      </c>
    </row>
    <row r="36" spans="1:6" ht="12">
      <c r="A36" s="113">
        <v>204</v>
      </c>
      <c r="B36" s="114" t="s">
        <v>85</v>
      </c>
      <c r="C36" s="115">
        <v>104</v>
      </c>
      <c r="D36" s="116">
        <v>357132.37</v>
      </c>
      <c r="E36" s="111">
        <f t="shared" si="0"/>
        <v>182598.88129336396</v>
      </c>
      <c r="F36" s="117">
        <v>105340</v>
      </c>
    </row>
    <row r="37" spans="1:6" ht="12">
      <c r="A37" s="113">
        <v>121</v>
      </c>
      <c r="B37" s="114" t="s">
        <v>86</v>
      </c>
      <c r="C37" s="115">
        <v>127</v>
      </c>
      <c r="D37" s="116">
        <v>325505.01</v>
      </c>
      <c r="E37" s="111">
        <f t="shared" si="0"/>
        <v>166428.0689016939</v>
      </c>
      <c r="F37" s="117">
        <v>174348</v>
      </c>
    </row>
    <row r="38" spans="1:6" ht="12">
      <c r="A38" s="113">
        <v>201</v>
      </c>
      <c r="B38" s="114" t="s">
        <v>87</v>
      </c>
      <c r="C38" s="115">
        <v>29</v>
      </c>
      <c r="D38" s="116">
        <v>84204.57</v>
      </c>
      <c r="E38" s="111">
        <f t="shared" si="0"/>
        <v>43053.113000618665</v>
      </c>
      <c r="F38" s="117">
        <v>35491</v>
      </c>
    </row>
    <row r="39" spans="1:6" ht="12">
      <c r="A39" s="113">
        <v>221</v>
      </c>
      <c r="B39" s="114" t="s">
        <v>88</v>
      </c>
      <c r="C39" s="115">
        <v>2</v>
      </c>
      <c r="D39" s="116">
        <v>38000</v>
      </c>
      <c r="E39" s="111">
        <f t="shared" si="0"/>
        <v>19429.0914854563</v>
      </c>
      <c r="F39" s="117">
        <v>20000</v>
      </c>
    </row>
    <row r="40" spans="1:6" ht="12">
      <c r="A40" s="113">
        <v>150</v>
      </c>
      <c r="B40" s="114" t="s">
        <v>89</v>
      </c>
      <c r="C40" s="115">
        <v>29</v>
      </c>
      <c r="D40" s="116">
        <v>32355.48</v>
      </c>
      <c r="E40" s="111">
        <f t="shared" si="0"/>
        <v>16543.094236206623</v>
      </c>
      <c r="F40" s="117">
        <v>12722504</v>
      </c>
    </row>
    <row r="41" spans="1:6" ht="12">
      <c r="A41" s="113">
        <v>151</v>
      </c>
      <c r="B41" s="114" t="s">
        <v>90</v>
      </c>
      <c r="C41" s="115">
        <v>29</v>
      </c>
      <c r="D41" s="116">
        <v>31989.23</v>
      </c>
      <c r="E41" s="111">
        <f t="shared" si="0"/>
        <v>16355.833584718508</v>
      </c>
      <c r="F41" s="117">
        <v>10545</v>
      </c>
    </row>
    <row r="42" spans="1:6" ht="12">
      <c r="A42" s="113">
        <v>154</v>
      </c>
      <c r="B42" s="114" t="s">
        <v>91</v>
      </c>
      <c r="C42" s="115">
        <v>27</v>
      </c>
      <c r="D42" s="116">
        <v>28935.33</v>
      </c>
      <c r="E42" s="111">
        <f t="shared" si="0"/>
        <v>14794.399308733378</v>
      </c>
      <c r="F42" s="117">
        <v>36653</v>
      </c>
    </row>
    <row r="43" spans="1:6" ht="12">
      <c r="A43" s="113">
        <v>161</v>
      </c>
      <c r="B43" s="114" t="s">
        <v>92</v>
      </c>
      <c r="C43" s="115">
        <v>57</v>
      </c>
      <c r="D43" s="116">
        <v>18042.68</v>
      </c>
      <c r="E43" s="111">
        <f t="shared" si="0"/>
        <v>9225.075799021388</v>
      </c>
      <c r="F43" s="117">
        <v>4038</v>
      </c>
    </row>
    <row r="44" spans="1:6" ht="12">
      <c r="A44" s="113">
        <v>207</v>
      </c>
      <c r="B44" s="114" t="s">
        <v>93</v>
      </c>
      <c r="C44" s="115">
        <v>16</v>
      </c>
      <c r="D44" s="116">
        <v>8599.45</v>
      </c>
      <c r="E44" s="111">
        <f t="shared" si="0"/>
        <v>4396.828967752822</v>
      </c>
      <c r="F44" s="117">
        <v>2295</v>
      </c>
    </row>
    <row r="45" spans="1:6" ht="12">
      <c r="A45" s="113">
        <v>198</v>
      </c>
      <c r="B45" s="114" t="s">
        <v>94</v>
      </c>
      <c r="C45" s="115">
        <v>2</v>
      </c>
      <c r="D45" s="116">
        <v>5970</v>
      </c>
      <c r="E45" s="111">
        <f t="shared" si="0"/>
        <v>3052.4125307414242</v>
      </c>
      <c r="F45" s="117">
        <v>3150</v>
      </c>
    </row>
    <row r="46" spans="1:6" ht="12">
      <c r="A46" s="113">
        <v>109</v>
      </c>
      <c r="B46" s="114" t="s">
        <v>95</v>
      </c>
      <c r="C46" s="115">
        <v>8</v>
      </c>
      <c r="D46" s="116">
        <v>4381.95</v>
      </c>
      <c r="E46" s="111">
        <f t="shared" si="0"/>
        <v>2240.4554588077694</v>
      </c>
      <c r="F46" s="117">
        <v>1520</v>
      </c>
    </row>
    <row r="47" spans="1:6" ht="12">
      <c r="A47" s="113">
        <v>167</v>
      </c>
      <c r="B47" s="114" t="s">
        <v>96</v>
      </c>
      <c r="C47" s="115">
        <v>4</v>
      </c>
      <c r="D47" s="116">
        <v>817</v>
      </c>
      <c r="E47" s="111">
        <f t="shared" si="0"/>
        <v>417.7254669373105</v>
      </c>
      <c r="F47" s="117">
        <v>475</v>
      </c>
    </row>
    <row r="48" spans="1:6" ht="12.75" thickBot="1">
      <c r="A48" s="118">
        <v>148</v>
      </c>
      <c r="B48" s="119" t="s">
        <v>97</v>
      </c>
      <c r="C48" s="119">
        <v>2</v>
      </c>
      <c r="D48" s="120">
        <v>16.8</v>
      </c>
      <c r="E48" s="124">
        <f t="shared" si="0"/>
        <v>8.58970360409647</v>
      </c>
      <c r="F48" s="121">
        <v>84</v>
      </c>
    </row>
    <row r="49" s="98" customFormat="1" ht="12">
      <c r="D49" s="122"/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</dc:creator>
  <cp:keywords/>
  <dc:description/>
  <cp:lastModifiedBy>Marieta Marinova</cp:lastModifiedBy>
  <cp:lastPrinted>2018-12-31T08:36:57Z</cp:lastPrinted>
  <dcterms:created xsi:type="dcterms:W3CDTF">2007-12-20T14:02:34Z</dcterms:created>
  <dcterms:modified xsi:type="dcterms:W3CDTF">2023-09-29T14:05:05Z</dcterms:modified>
  <cp:category/>
  <cp:version/>
  <cp:contentType/>
  <cp:contentStatus/>
</cp:coreProperties>
</file>