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4412" windowHeight="12936" activeTab="0"/>
  </bookViews>
  <sheets>
    <sheet name="Индекси" sheetId="1" r:id="rId1"/>
    <sheet name="Капитализация" sheetId="2" r:id="rId2"/>
    <sheet name="Капитализация_БВП" sheetId="3" r:id="rId3"/>
    <sheet name="Търговия" sheetId="4" r:id="rId4"/>
    <sheet name="Нови емисии" sheetId="5" r:id="rId5"/>
    <sheet name="Борсови членове" sheetId="6" r:id="rId6"/>
  </sheets>
  <definedNames>
    <definedName name="ExternalData1" localSheetId="3">'Търговия'!#REF!</definedName>
    <definedName name="ExternalData1_1" localSheetId="3">'Търговия'!$A$27:$E$36</definedName>
  </definedNames>
  <calcPr fullCalcOnLoad="1"/>
</workbook>
</file>

<file path=xl/sharedStrings.xml><?xml version="1.0" encoding="utf-8"?>
<sst xmlns="http://schemas.openxmlformats.org/spreadsheetml/2006/main" count="162" uniqueCount="124">
  <si>
    <t>SOFIX</t>
  </si>
  <si>
    <t>Пазарна капитализация / Брутен вътрешен продукт</t>
  </si>
  <si>
    <t>Пазарна капитализация/БВП</t>
  </si>
  <si>
    <t>Пазарна капитализация (млн. лв)</t>
  </si>
  <si>
    <t>-</t>
  </si>
  <si>
    <t>Облигации</t>
  </si>
  <si>
    <t>Увеличения на капитал с права</t>
  </si>
  <si>
    <t>Брой сделки</t>
  </si>
  <si>
    <t>Брой лотове</t>
  </si>
  <si>
    <t>БВП по данни на БНБ (млн. лв)</t>
  </si>
  <si>
    <t>BG REIT</t>
  </si>
  <si>
    <t>Оборот (лв.)</t>
  </si>
  <si>
    <t>ОБЩО:</t>
  </si>
  <si>
    <t>Брой сесии</t>
  </si>
  <si>
    <t>Индекс</t>
  </si>
  <si>
    <t>BG TR30</t>
  </si>
  <si>
    <t>Показател</t>
  </si>
  <si>
    <t>Индекси на БФБ-София</t>
  </si>
  <si>
    <t>Изменение</t>
  </si>
  <si>
    <t>Вид ценни книжа</t>
  </si>
  <si>
    <t>Първично публично предлагане на акции</t>
  </si>
  <si>
    <t>Вторично публично предлагане на акции (без АДСИЦ)</t>
  </si>
  <si>
    <t>Варанти</t>
  </si>
  <si>
    <t>Дялове на договорни фондове</t>
  </si>
  <si>
    <t>Общи стойности</t>
  </si>
  <si>
    <t>Средно-дневни стойности</t>
  </si>
  <si>
    <t xml:space="preserve">Общо: </t>
  </si>
  <si>
    <t>No</t>
  </si>
  <si>
    <t>Борсов член</t>
  </si>
  <si>
    <t>Сделки</t>
  </si>
  <si>
    <t>Обем (лотове)</t>
  </si>
  <si>
    <t>* Данните са сортирани по оборот</t>
  </si>
  <si>
    <t>Акции на ДСИЦ</t>
  </si>
  <si>
    <t>ТБ "Корпоративна Търговска Банка" АД</t>
  </si>
  <si>
    <t>ИП "Първа Финансова Брокерска Къща" ООД</t>
  </si>
  <si>
    <t>ТБ "Централна Кооперативна Банка" АД</t>
  </si>
  <si>
    <t>ТБ "УниКредит Булбанк" АД</t>
  </si>
  <si>
    <t>ИП "София Интернешънъл Секюритиз" АД</t>
  </si>
  <si>
    <t>ИП "Фина - С" АД</t>
  </si>
  <si>
    <t>ИП "БенчМарк Финанс" АД</t>
  </si>
  <si>
    <t>ИП "Капман" АД</t>
  </si>
  <si>
    <t>ИП "Карол" АД</t>
  </si>
  <si>
    <t>ИП "Евро - Финанс" АД</t>
  </si>
  <si>
    <t>ИП "Елана Трейдинг" АД</t>
  </si>
  <si>
    <t>ИП "ЮГ Маркет" АД</t>
  </si>
  <si>
    <t>ИП "Реал Финанс" АД</t>
  </si>
  <si>
    <t>ИП "АВС Финанс" АД</t>
  </si>
  <si>
    <t>ИП "ТиБиАй Инвест" ЕАД</t>
  </si>
  <si>
    <t>ИП "Авал ИН" АД</t>
  </si>
  <si>
    <t>ТБ "Тексим банк" АД</t>
  </si>
  <si>
    <t>ИП "Статус Инвест" АД</t>
  </si>
  <si>
    <t>ТБ "Райфайзенбанк - България" АД</t>
  </si>
  <si>
    <t>ИП "Кепитъл Инвест" ЕАД</t>
  </si>
  <si>
    <t>ТБ "ИНГ Банк" Н. В. - клон София КЧТ</t>
  </si>
  <si>
    <t>ТБ "Обединена Българска Банка" АД</t>
  </si>
  <si>
    <t>ИП "Булброкърс" АД</t>
  </si>
  <si>
    <t>ТБ "Инвестбанк" АД</t>
  </si>
  <si>
    <t>ТБ "Българо-Американска Кредитна Банка" АД-София</t>
  </si>
  <si>
    <t>ИП "Загора Финакорп" АД</t>
  </si>
  <si>
    <t>ИП "Интеркапитал Маркетс" АД</t>
  </si>
  <si>
    <t>ИП "Бул Тренд Брокеридж" ООД</t>
  </si>
  <si>
    <t>ИП "Златен Лев Брокери" ООД</t>
  </si>
  <si>
    <t>ТБ "Алианц Банк България" АД-София</t>
  </si>
  <si>
    <t>ИП "Бета Корп" АД</t>
  </si>
  <si>
    <t>ИП "Балканска Инвестиционна Компания" АД</t>
  </si>
  <si>
    <t>ИП "Стандарт Инвестмънт" АД</t>
  </si>
  <si>
    <t>ТБ "Първа Инвестиционна Банка" АД</t>
  </si>
  <si>
    <t>ИП "Варчев Финанс" ЕООД</t>
  </si>
  <si>
    <t>ТБ "Банка ДСК" ЕАД</t>
  </si>
  <si>
    <t>ИП "Делтасток" АД</t>
  </si>
  <si>
    <t>ИП "Фаворит" АД</t>
  </si>
  <si>
    <t>ИП "Балканска консултантска компания-ИП" ЕАД</t>
  </si>
  <si>
    <t>ИП "Дилингова Финансова Компания" АД</t>
  </si>
  <si>
    <t>ИП "Д.И.С.Л. Секюритийс" АД</t>
  </si>
  <si>
    <t>ИП "Сомони Файненшъл Брокеридж" ООД</t>
  </si>
  <si>
    <t>ТБ "Банка Пиреос България" АД</t>
  </si>
  <si>
    <t>ИП "Позитива" АД</t>
  </si>
  <si>
    <t>ИП "БГ ПроИнвест" АД</t>
  </si>
  <si>
    <t>ИП "Адамант Кепитъл Партнърс" АД</t>
  </si>
  <si>
    <t>ИП "АБВ Инвестиции" ЕООД</t>
  </si>
  <si>
    <t>ТБ "Интернешънъл Асет Банк" АД</t>
  </si>
  <si>
    <t>ИП "Кепитъл Маркетс" АД</t>
  </si>
  <si>
    <t>ИП "ФК Евър" АД</t>
  </si>
  <si>
    <t>ИП "Фоукал Пойнт Инвестмънтс" АД</t>
  </si>
  <si>
    <t>ИП "Фактори" АД</t>
  </si>
  <si>
    <t>ТБ "Общинска Банка" АД</t>
  </si>
  <si>
    <t>Сегмент за приватизация</t>
  </si>
  <si>
    <t>Сегмент акции (Алтернативен пазар)</t>
  </si>
  <si>
    <t>Сегмент за дружества със специална инвестиционна цел (Алтернативен пазар)</t>
  </si>
  <si>
    <t>Сегмент акции Premium (Основен пазар)</t>
  </si>
  <si>
    <t>Сегмент акции Standard  (Основен пазар)</t>
  </si>
  <si>
    <t>Сегмент за дружества със специална инвестиционна цел  (Основен пазар)</t>
  </si>
  <si>
    <t>Сегмент за права  (Основен пазар)</t>
  </si>
  <si>
    <t xml:space="preserve">Пазарен сегмент </t>
  </si>
  <si>
    <t>2013 година</t>
  </si>
  <si>
    <t>ИП "Де Ново" ЕАД</t>
  </si>
  <si>
    <t>ТБ "Юробанк България" АД</t>
  </si>
  <si>
    <t>ТБ "Юнионбанк" ЕАД</t>
  </si>
  <si>
    <t>ИП "УниТрейдър" ЕАД</t>
  </si>
  <si>
    <t>ТБ "Токуда Банк" АД</t>
  </si>
  <si>
    <t>ТБ "Ти Би Ай Банк" ЕАД</t>
  </si>
  <si>
    <t>Сегмент за облигации (Основен пазар)</t>
  </si>
  <si>
    <t>Сегмент акции Standard (Основен пазар)</t>
  </si>
  <si>
    <t>Сегмент за колективни инвестиционни схеми (Основен пазар)</t>
  </si>
  <si>
    <t>Сегмент за компенсаторни инструменти (Основен пазар)</t>
  </si>
  <si>
    <t>Сегмент за структурирани продукти (Основен пазар)</t>
  </si>
  <si>
    <t>Данни за търговията на регулиран пазар на БФБ-София през 2014 година</t>
  </si>
  <si>
    <t>Данни за сделки извън регулиран пазар, оповестени през БФБ-София през 2014 година</t>
  </si>
  <si>
    <t>2014 година</t>
  </si>
  <si>
    <t>Данни за търговската активност на борсовите членове на регулиран пазар на БФБ-София през 2014 година</t>
  </si>
  <si>
    <t>ТБ "Виктория" /Креди Агрикол/ ЕАД</t>
  </si>
  <si>
    <t>ТБ "Българска Банка за развитие" АД-София</t>
  </si>
  <si>
    <t>BGBX 40 *</t>
  </si>
  <si>
    <t>* BGBX 40 е индекс на БФБ-София, който стартира на 02.01.2014 год. и замени индекса BG 40</t>
  </si>
  <si>
    <t>Сегмент за борсово търгувани продукти (Основен пазар)</t>
  </si>
  <si>
    <t>Сегмент за първично публично предлагане (Основен пазар)</t>
  </si>
  <si>
    <t>Пазарна капитализация по пазарни сегменти/пазари на БФБ</t>
  </si>
  <si>
    <t>Пазарен сегмент/Пазар</t>
  </si>
  <si>
    <t>В лева</t>
  </si>
  <si>
    <t>В евро</t>
  </si>
  <si>
    <t>Пазарна капитализация (млн. евро)</t>
  </si>
  <si>
    <t>БВП по данни на БНБ (млн. евро)</t>
  </si>
  <si>
    <t>Оборот (евро)</t>
  </si>
  <si>
    <t>Брой нови емисии, допуснати до търговия на БФБ-София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</si>
</sst>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9]dd\ mmmm\,\ yyyy"/>
    <numFmt numFmtId="194" formatCode="[$-409]d/mmm/yy;@"/>
    <numFmt numFmtId="195" formatCode="[$-402]dd\ mmmm\ yyyy\ &quot;г.&quot;"/>
    <numFmt numFmtId="196" formatCode="[$-402]dd\ mmmm\ yyyy\ &quot;г.&quot;;@"/>
    <numFmt numFmtId="197" formatCode="[$-F800]dddd\,\ mmmm\ dd\,\ yyyy"/>
  </numFmts>
  <fonts count="4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96" fontId="1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197" fontId="1" fillId="0" borderId="19" xfId="0" applyNumberFormat="1" applyFont="1" applyBorder="1" applyAlignment="1">
      <alignment horizontal="center" vertical="center"/>
    </xf>
    <xf numFmtId="197" fontId="1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97" fontId="1" fillId="0" borderId="27" xfId="0" applyNumberFormat="1" applyFont="1" applyBorder="1" applyAlignment="1">
      <alignment horizontal="center" vertical="center"/>
    </xf>
    <xf numFmtId="197" fontId="1" fillId="0" borderId="2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4" fontId="48" fillId="0" borderId="16" xfId="58" applyNumberFormat="1" applyFont="1" applyBorder="1" applyAlignment="1">
      <alignment vertical="center"/>
      <protection/>
    </xf>
    <xf numFmtId="4" fontId="48" fillId="0" borderId="16" xfId="57" applyNumberFormat="1" applyFont="1" applyBorder="1" applyAlignment="1">
      <alignment vertical="center"/>
      <protection/>
    </xf>
    <xf numFmtId="10" fontId="2" fillId="0" borderId="35" xfId="0" applyNumberFormat="1" applyFont="1" applyBorder="1" applyAlignment="1">
      <alignment horizontal="center" vertical="center"/>
    </xf>
    <xf numFmtId="4" fontId="48" fillId="0" borderId="17" xfId="57" applyNumberFormat="1" applyFont="1" applyBorder="1" applyAlignment="1">
      <alignment vertical="center"/>
      <protection/>
    </xf>
    <xf numFmtId="10" fontId="2" fillId="0" borderId="3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0" fontId="1" fillId="0" borderId="3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0" fontId="2" fillId="0" borderId="3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96" fontId="1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0" fontId="2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8" fillId="0" borderId="15" xfId="57" applyNumberFormat="1" applyFont="1" applyBorder="1" applyAlignment="1">
      <alignment vertical="center"/>
      <protection/>
    </xf>
    <xf numFmtId="3" fontId="48" fillId="0" borderId="11" xfId="57" applyNumberFormat="1" applyFont="1" applyBorder="1" applyAlignment="1">
      <alignment vertical="center"/>
      <protection/>
    </xf>
    <xf numFmtId="3" fontId="48" fillId="0" borderId="28" xfId="57" applyNumberFormat="1" applyFont="1" applyBorder="1" applyAlignment="1">
      <alignment vertical="center"/>
      <protection/>
    </xf>
    <xf numFmtId="3" fontId="48" fillId="0" borderId="12" xfId="57" applyNumberFormat="1" applyFont="1" applyBorder="1" applyAlignment="1">
      <alignment vertical="center"/>
      <protection/>
    </xf>
    <xf numFmtId="3" fontId="48" fillId="0" borderId="16" xfId="57" applyNumberFormat="1" applyFont="1" applyBorder="1" applyAlignment="1">
      <alignment vertical="center"/>
      <protection/>
    </xf>
    <xf numFmtId="3" fontId="48" fillId="0" borderId="10" xfId="57" applyNumberFormat="1" applyFont="1" applyBorder="1" applyAlignment="1">
      <alignment vertical="center"/>
      <protection/>
    </xf>
    <xf numFmtId="3" fontId="48" fillId="0" borderId="34" xfId="57" applyNumberFormat="1" applyFont="1" applyBorder="1" applyAlignment="1">
      <alignment vertical="center"/>
      <protection/>
    </xf>
    <xf numFmtId="0" fontId="48" fillId="0" borderId="31" xfId="58" applyFont="1" applyBorder="1" applyAlignment="1">
      <alignment vertical="center"/>
      <protection/>
    </xf>
    <xf numFmtId="3" fontId="48" fillId="0" borderId="17" xfId="57" applyNumberFormat="1" applyFont="1" applyBorder="1" applyAlignment="1">
      <alignment vertical="center"/>
      <protection/>
    </xf>
    <xf numFmtId="3" fontId="48" fillId="0" borderId="18" xfId="57" applyNumberFormat="1" applyFont="1" applyBorder="1" applyAlignment="1">
      <alignment vertical="center"/>
      <protection/>
    </xf>
    <xf numFmtId="3" fontId="48" fillId="0" borderId="39" xfId="57" applyNumberFormat="1" applyFont="1" applyBorder="1" applyAlignment="1">
      <alignment vertical="center"/>
      <protection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59" applyFont="1" applyAlignment="1">
      <alignment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3" fontId="1" fillId="0" borderId="14" xfId="59" applyNumberFormat="1" applyFont="1" applyBorder="1" applyAlignment="1">
      <alignment horizontal="center" vertical="center"/>
      <protection/>
    </xf>
    <xf numFmtId="4" fontId="1" fillId="0" borderId="14" xfId="59" applyNumberFormat="1" applyFont="1" applyBorder="1" applyAlignment="1">
      <alignment horizontal="center" vertical="center"/>
      <protection/>
    </xf>
    <xf numFmtId="4" fontId="1" fillId="0" borderId="2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16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4" fontId="2" fillId="0" borderId="10" xfId="59" applyNumberFormat="1" applyFont="1" applyBorder="1" applyAlignment="1">
      <alignment vertical="center"/>
      <protection/>
    </xf>
    <xf numFmtId="4" fontId="2" fillId="0" borderId="45" xfId="59" applyNumberFormat="1" applyFont="1" applyBorder="1" applyAlignment="1">
      <alignment vertical="center"/>
      <protection/>
    </xf>
    <xf numFmtId="3" fontId="2" fillId="0" borderId="34" xfId="59" applyNumberFormat="1" applyFont="1" applyBorder="1" applyAlignment="1">
      <alignment vertical="center"/>
      <protection/>
    </xf>
    <xf numFmtId="0" fontId="2" fillId="0" borderId="22" xfId="59" applyFont="1" applyBorder="1" applyAlignment="1">
      <alignment vertical="center"/>
      <protection/>
    </xf>
    <xf numFmtId="0" fontId="2" fillId="0" borderId="23" xfId="59" applyFont="1" applyBorder="1" applyAlignment="1">
      <alignment vertical="center"/>
      <protection/>
    </xf>
    <xf numFmtId="3" fontId="2" fillId="0" borderId="23" xfId="59" applyNumberFormat="1" applyFont="1" applyBorder="1" applyAlignment="1">
      <alignment vertical="center"/>
      <protection/>
    </xf>
    <xf numFmtId="4" fontId="2" fillId="0" borderId="23" xfId="59" applyNumberFormat="1" applyFont="1" applyBorder="1" applyAlignment="1">
      <alignment vertical="center"/>
      <protection/>
    </xf>
    <xf numFmtId="3" fontId="2" fillId="0" borderId="40" xfId="59" applyNumberFormat="1" applyFont="1" applyBorder="1" applyAlignment="1">
      <alignment vertical="center"/>
      <protection/>
    </xf>
    <xf numFmtId="3" fontId="2" fillId="0" borderId="0" xfId="59" applyNumberFormat="1" applyFont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4" fontId="2" fillId="0" borderId="46" xfId="59" applyNumberFormat="1" applyFont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embers-Monthly-Accumulated-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6.140625" style="18" customWidth="1"/>
    <col min="2" max="2" width="23.8515625" style="18" customWidth="1"/>
    <col min="3" max="3" width="24.421875" style="18" customWidth="1"/>
    <col min="4" max="4" width="15.8515625" style="18" bestFit="1" customWidth="1"/>
    <col min="5" max="16384" width="9.140625" style="18" customWidth="1"/>
  </cols>
  <sheetData>
    <row r="2" spans="1:4" ht="13.5">
      <c r="A2" s="17" t="s">
        <v>17</v>
      </c>
      <c r="B2" s="17"/>
      <c r="C2" s="17"/>
      <c r="D2" s="17"/>
    </row>
    <row r="3" ht="12.75" thickBot="1"/>
    <row r="4" spans="1:4" ht="16.5" customHeight="1" thickBot="1">
      <c r="A4" s="19" t="s">
        <v>14</v>
      </c>
      <c r="B4" s="30">
        <v>42003</v>
      </c>
      <c r="C4" s="30">
        <v>41638</v>
      </c>
      <c r="D4" s="20" t="s">
        <v>18</v>
      </c>
    </row>
    <row r="5" spans="1:4" ht="12">
      <c r="A5" s="21" t="s">
        <v>0</v>
      </c>
      <c r="B5" s="22">
        <v>522.1</v>
      </c>
      <c r="C5" s="22">
        <v>491.52</v>
      </c>
      <c r="D5" s="23">
        <f>(B5-C5)/C5</f>
        <v>0.06221516927083342</v>
      </c>
    </row>
    <row r="6" spans="1:4" ht="12">
      <c r="A6" s="24" t="s">
        <v>112</v>
      </c>
      <c r="B6" s="25">
        <v>104.61</v>
      </c>
      <c r="C6" s="25">
        <v>100</v>
      </c>
      <c r="D6" s="23">
        <f>(B6-C6)/C6</f>
        <v>0.046099999999999995</v>
      </c>
    </row>
    <row r="7" spans="1:4" ht="12">
      <c r="A7" s="24" t="s">
        <v>15</v>
      </c>
      <c r="B7" s="25">
        <v>407.5</v>
      </c>
      <c r="C7" s="25">
        <v>349.03</v>
      </c>
      <c r="D7" s="23">
        <f>(B7-C7)/C7</f>
        <v>0.16752141649714933</v>
      </c>
    </row>
    <row r="8" spans="1:4" ht="12.75" thickBot="1">
      <c r="A8" s="26" t="s">
        <v>10</v>
      </c>
      <c r="B8" s="27">
        <v>98.75</v>
      </c>
      <c r="C8" s="27">
        <v>88.66</v>
      </c>
      <c r="D8" s="28">
        <f>(B8-C8)/C8</f>
        <v>0.1138055492894203</v>
      </c>
    </row>
    <row r="10" ht="12">
      <c r="A10" s="29" t="s">
        <v>113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0.8515625" style="18" customWidth="1"/>
    <col min="2" max="3" width="20.8515625" style="18" customWidth="1"/>
    <col min="4" max="5" width="21.421875" style="18" customWidth="1"/>
    <col min="6" max="6" width="15.8515625" style="18" bestFit="1" customWidth="1"/>
    <col min="7" max="16384" width="9.140625" style="18" customWidth="1"/>
  </cols>
  <sheetData>
    <row r="2" spans="1:6" ht="13.5">
      <c r="A2" s="17" t="s">
        <v>116</v>
      </c>
      <c r="B2" s="17"/>
      <c r="C2" s="17"/>
      <c r="D2" s="17"/>
      <c r="E2" s="17"/>
      <c r="F2" s="17"/>
    </row>
    <row r="3" spans="1:6" ht="16.5" thickBot="1">
      <c r="A3" s="31"/>
      <c r="B3" s="31"/>
      <c r="C3" s="31"/>
      <c r="D3" s="31"/>
      <c r="E3" s="31"/>
      <c r="F3" s="31"/>
    </row>
    <row r="4" spans="1:6" ht="15" customHeight="1" thickBot="1">
      <c r="A4" s="32" t="s">
        <v>117</v>
      </c>
      <c r="B4" s="33">
        <v>42003</v>
      </c>
      <c r="C4" s="34"/>
      <c r="D4" s="33">
        <v>41638</v>
      </c>
      <c r="E4" s="34"/>
      <c r="F4" s="14" t="s">
        <v>18</v>
      </c>
    </row>
    <row r="5" spans="1:6" ht="16.5" customHeight="1" thickBot="1">
      <c r="A5" s="35"/>
      <c r="B5" s="36" t="s">
        <v>118</v>
      </c>
      <c r="C5" s="37" t="s">
        <v>119</v>
      </c>
      <c r="D5" s="36" t="s">
        <v>118</v>
      </c>
      <c r="E5" s="37" t="s">
        <v>119</v>
      </c>
      <c r="F5" s="15"/>
    </row>
    <row r="6" spans="1:6" ht="12">
      <c r="A6" s="44" t="s">
        <v>89</v>
      </c>
      <c r="B6" s="58">
        <v>1682908179</v>
      </c>
      <c r="C6" s="59">
        <f>B6/1.95583</f>
        <v>860457288.7214124</v>
      </c>
      <c r="D6" s="58">
        <v>1542505625.17</v>
      </c>
      <c r="E6" s="59">
        <f>D6/1.95583</f>
        <v>788670602.8489184</v>
      </c>
      <c r="F6" s="60">
        <f aca="true" t="shared" si="0" ref="F6:F11">(B6-D6)/D6</f>
        <v>0.09102239339615122</v>
      </c>
    </row>
    <row r="7" spans="1:6" ht="12">
      <c r="A7" s="45" t="s">
        <v>90</v>
      </c>
      <c r="B7" s="48">
        <v>5405652718</v>
      </c>
      <c r="C7" s="59">
        <f>B7/1.95583</f>
        <v>2763866347.2796717</v>
      </c>
      <c r="D7" s="48">
        <v>5698947637.67</v>
      </c>
      <c r="E7" s="59">
        <f>D7/1.95583</f>
        <v>2913825658.50304</v>
      </c>
      <c r="F7" s="52">
        <f t="shared" si="0"/>
        <v>-0.0514647507429833</v>
      </c>
    </row>
    <row r="8" spans="1:6" ht="12">
      <c r="A8" s="45" t="s">
        <v>91</v>
      </c>
      <c r="B8" s="48">
        <v>564921184.96</v>
      </c>
      <c r="C8" s="59">
        <f>B8/1.95583</f>
        <v>288839615.3857953</v>
      </c>
      <c r="D8" s="48">
        <v>516291022.85</v>
      </c>
      <c r="E8" s="59">
        <f>D8/1.95583</f>
        <v>263975408.31769633</v>
      </c>
      <c r="F8" s="52">
        <f t="shared" si="0"/>
        <v>0.09419137648676243</v>
      </c>
    </row>
    <row r="9" spans="1:6" ht="12">
      <c r="A9" s="45" t="s">
        <v>87</v>
      </c>
      <c r="B9" s="50">
        <v>1085693070.8000002</v>
      </c>
      <c r="C9" s="59">
        <f>B9/1.95583</f>
        <v>555106052.5710313</v>
      </c>
      <c r="D9" s="51">
        <v>1059544647.6499999</v>
      </c>
      <c r="E9" s="59">
        <f>D9/1.95583</f>
        <v>541736576.1083529</v>
      </c>
      <c r="F9" s="52">
        <f t="shared" si="0"/>
        <v>0.024678925242079992</v>
      </c>
    </row>
    <row r="10" spans="1:6" ht="12.75" thickBot="1">
      <c r="A10" s="46" t="s">
        <v>88</v>
      </c>
      <c r="B10" s="53">
        <v>1017071504.53</v>
      </c>
      <c r="C10" s="59">
        <f>B10/1.95583</f>
        <v>520020402.86221194</v>
      </c>
      <c r="D10" s="53">
        <v>1143483634.08</v>
      </c>
      <c r="E10" s="59">
        <f>D10/1.95583</f>
        <v>584653898.3858515</v>
      </c>
      <c r="F10" s="54">
        <f t="shared" si="0"/>
        <v>-0.11055001207053214</v>
      </c>
    </row>
    <row r="11" spans="1:6" ht="15" customHeight="1" thickBot="1">
      <c r="A11" s="47" t="s">
        <v>12</v>
      </c>
      <c r="B11" s="55">
        <f>SUM(B6:B10)</f>
        <v>9756246657.29</v>
      </c>
      <c r="C11" s="56">
        <f>SUM(C6:C10)</f>
        <v>4988289706.820123</v>
      </c>
      <c r="D11" s="55">
        <f>SUM(D6:D10)</f>
        <v>9960772567.42</v>
      </c>
      <c r="E11" s="56">
        <f>SUM(E6:E10)</f>
        <v>5092862144.163859</v>
      </c>
      <c r="F11" s="57">
        <f t="shared" si="0"/>
        <v>-0.02053313723866849</v>
      </c>
    </row>
    <row r="14" spans="1:6" ht="12.75">
      <c r="A14" s="43"/>
      <c r="B14" s="43"/>
      <c r="C14" s="43"/>
      <c r="D14" s="43"/>
      <c r="E14" s="43"/>
      <c r="F14" s="43"/>
    </row>
    <row r="15" spans="7:14" ht="12.75">
      <c r="G15" s="43"/>
      <c r="H15" s="43"/>
      <c r="I15" s="43"/>
      <c r="J15" s="43"/>
      <c r="K15" s="43"/>
      <c r="L15" s="43"/>
      <c r="M15" s="43"/>
      <c r="N15" s="43"/>
    </row>
  </sheetData>
  <sheetProtection/>
  <mergeCells count="5">
    <mergeCell ref="A2:F2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6.00390625" style="18" bestFit="1" customWidth="1"/>
    <col min="2" max="2" width="25.140625" style="18" customWidth="1"/>
    <col min="3" max="3" width="25.00390625" style="18" customWidth="1"/>
    <col min="4" max="4" width="13.140625" style="61" bestFit="1" customWidth="1"/>
    <col min="5" max="6" width="13.00390625" style="61" bestFit="1" customWidth="1"/>
    <col min="7" max="16384" width="9.140625" style="18" customWidth="1"/>
  </cols>
  <sheetData>
    <row r="2" spans="1:3" ht="13.5">
      <c r="A2" s="17" t="s">
        <v>1</v>
      </c>
      <c r="B2" s="17"/>
      <c r="C2" s="17"/>
    </row>
    <row r="3" spans="1:2" ht="12.75" thickBot="1">
      <c r="A3" s="62"/>
      <c r="B3" s="62"/>
    </row>
    <row r="4" spans="1:6" ht="17.25" customHeight="1" thickBot="1">
      <c r="A4" s="19" t="s">
        <v>16</v>
      </c>
      <c r="B4" s="30">
        <v>42003</v>
      </c>
      <c r="C4" s="72">
        <v>41638</v>
      </c>
      <c r="D4" s="63"/>
      <c r="E4" s="63"/>
      <c r="F4" s="63"/>
    </row>
    <row r="5" spans="1:6" ht="12">
      <c r="A5" s="21" t="s">
        <v>3</v>
      </c>
      <c r="B5" s="64">
        <v>9756.24665702</v>
      </c>
      <c r="C5" s="73">
        <v>9960.77256742</v>
      </c>
      <c r="D5" s="65"/>
      <c r="E5" s="65"/>
      <c r="F5" s="65"/>
    </row>
    <row r="6" spans="1:6" ht="12">
      <c r="A6" s="21" t="s">
        <v>120</v>
      </c>
      <c r="B6" s="64">
        <f>B5/1.95583</f>
        <v>4988.289706682073</v>
      </c>
      <c r="C6" s="73">
        <f>C5/1.95583</f>
        <v>5092.862144163859</v>
      </c>
      <c r="D6" s="65"/>
      <c r="E6" s="65"/>
      <c r="F6" s="65"/>
    </row>
    <row r="7" spans="1:6" ht="12">
      <c r="A7" s="24" t="s">
        <v>9</v>
      </c>
      <c r="B7" s="66">
        <v>78722.1575</v>
      </c>
      <c r="C7" s="74">
        <v>79453.63792</v>
      </c>
      <c r="D7" s="65"/>
      <c r="E7" s="65"/>
      <c r="F7" s="65"/>
    </row>
    <row r="8" spans="1:6" ht="12">
      <c r="A8" s="70" t="s">
        <v>121</v>
      </c>
      <c r="B8" s="71">
        <f>B7/1.95583</f>
        <v>40250</v>
      </c>
      <c r="C8" s="75">
        <f>C7/1.95583</f>
        <v>40624</v>
      </c>
      <c r="D8" s="65"/>
      <c r="E8" s="65"/>
      <c r="F8" s="65"/>
    </row>
    <row r="9" spans="1:6" ht="12.75" thickBot="1">
      <c r="A9" s="26" t="s">
        <v>2</v>
      </c>
      <c r="B9" s="67">
        <f>B5/B7</f>
        <v>0.12393266352005151</v>
      </c>
      <c r="C9" s="76">
        <f>C5/C7</f>
        <v>0.12536584640025253</v>
      </c>
      <c r="D9" s="68"/>
      <c r="E9" s="68"/>
      <c r="F9" s="68"/>
    </row>
    <row r="12" ht="12">
      <c r="B12" s="6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82.28125" style="18" customWidth="1"/>
    <col min="2" max="2" width="15.28125" style="18" customWidth="1"/>
    <col min="3" max="3" width="18.28125" style="18" customWidth="1"/>
    <col min="4" max="4" width="16.57421875" style="18" customWidth="1"/>
    <col min="5" max="5" width="15.421875" style="18" customWidth="1"/>
    <col min="6" max="6" width="15.28125" style="18" customWidth="1"/>
    <col min="7" max="7" width="16.28125" style="18" customWidth="1"/>
    <col min="8" max="8" width="16.7109375" style="18" customWidth="1"/>
    <col min="9" max="9" width="15.140625" style="18" customWidth="1"/>
    <col min="10" max="10" width="10.7109375" style="18" hidden="1" customWidth="1"/>
    <col min="11" max="16384" width="9.140625" style="18" customWidth="1"/>
  </cols>
  <sheetData>
    <row r="2" spans="1:10" ht="13.5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77"/>
    </row>
    <row r="3" ht="12.75" thickBot="1"/>
    <row r="4" spans="1:9" ht="15.75" customHeight="1" thickBot="1">
      <c r="A4" s="32" t="s">
        <v>93</v>
      </c>
      <c r="B4" s="78" t="s">
        <v>24</v>
      </c>
      <c r="C4" s="79"/>
      <c r="D4" s="79"/>
      <c r="E4" s="80"/>
      <c r="F4" s="78" t="s">
        <v>25</v>
      </c>
      <c r="G4" s="79"/>
      <c r="H4" s="79"/>
      <c r="I4" s="80"/>
    </row>
    <row r="5" spans="1:10" ht="15.75" customHeight="1" thickBot="1">
      <c r="A5" s="35"/>
      <c r="B5" s="81" t="s">
        <v>7</v>
      </c>
      <c r="C5" s="82" t="s">
        <v>11</v>
      </c>
      <c r="D5" s="83" t="s">
        <v>122</v>
      </c>
      <c r="E5" s="84" t="s">
        <v>8</v>
      </c>
      <c r="F5" s="19" t="s">
        <v>7</v>
      </c>
      <c r="G5" s="8" t="s">
        <v>11</v>
      </c>
      <c r="H5" s="85" t="s">
        <v>122</v>
      </c>
      <c r="I5" s="20" t="s">
        <v>8</v>
      </c>
      <c r="J5" s="86" t="s">
        <v>13</v>
      </c>
    </row>
    <row r="6" spans="1:10" ht="12">
      <c r="A6" s="44" t="s">
        <v>89</v>
      </c>
      <c r="B6" s="87">
        <v>40096</v>
      </c>
      <c r="C6" s="88">
        <v>148736269.49</v>
      </c>
      <c r="D6" s="89">
        <f>C6/1.95583</f>
        <v>76047647.02964982</v>
      </c>
      <c r="E6" s="90">
        <v>68396291</v>
      </c>
      <c r="F6" s="58">
        <f aca="true" t="shared" si="0" ref="F6:F19">B6/J6</f>
        <v>161.67741935483872</v>
      </c>
      <c r="G6" s="38">
        <f aca="true" t="shared" si="1" ref="G6:G19">C6/J6</f>
        <v>599743.0221370969</v>
      </c>
      <c r="H6" s="39">
        <f>G6/1.95583</f>
        <v>306643.73802278156</v>
      </c>
      <c r="I6" s="59">
        <f aca="true" t="shared" si="2" ref="I6:I19">E6/J6</f>
        <v>275791.49596774194</v>
      </c>
      <c r="J6" s="18">
        <v>248</v>
      </c>
    </row>
    <row r="7" spans="1:10" ht="12">
      <c r="A7" s="45" t="s">
        <v>102</v>
      </c>
      <c r="B7" s="91">
        <v>53086</v>
      </c>
      <c r="C7" s="92">
        <v>339976087.02</v>
      </c>
      <c r="D7" s="89">
        <f aca="true" t="shared" si="3" ref="D7:D18">C7/1.95583</f>
        <v>173827013.09418508</v>
      </c>
      <c r="E7" s="93">
        <v>487926641</v>
      </c>
      <c r="F7" s="48">
        <f t="shared" si="0"/>
        <v>214.05645161290323</v>
      </c>
      <c r="G7" s="40">
        <f t="shared" si="1"/>
        <v>1370871.3186290322</v>
      </c>
      <c r="H7" s="39">
        <f aca="true" t="shared" si="4" ref="H7:H18">G7/1.95583</f>
        <v>700915.3753797786</v>
      </c>
      <c r="I7" s="49">
        <f t="shared" si="2"/>
        <v>1967446.1330645161</v>
      </c>
      <c r="J7" s="18">
        <v>248</v>
      </c>
    </row>
    <row r="8" spans="1:10" ht="12">
      <c r="A8" s="45" t="s">
        <v>91</v>
      </c>
      <c r="B8" s="91">
        <v>10658</v>
      </c>
      <c r="C8" s="92">
        <v>45490178.3</v>
      </c>
      <c r="D8" s="89">
        <f t="shared" si="3"/>
        <v>23258758.838958394</v>
      </c>
      <c r="E8" s="93">
        <v>41869013</v>
      </c>
      <c r="F8" s="48">
        <f t="shared" si="0"/>
        <v>42.975806451612904</v>
      </c>
      <c r="G8" s="40">
        <f t="shared" si="1"/>
        <v>183428.1383064516</v>
      </c>
      <c r="H8" s="39">
        <f t="shared" si="4"/>
        <v>93785.31789902579</v>
      </c>
      <c r="I8" s="49">
        <f t="shared" si="2"/>
        <v>168826.66532258064</v>
      </c>
      <c r="J8" s="18">
        <v>248</v>
      </c>
    </row>
    <row r="9" spans="1:10" ht="12">
      <c r="A9" s="45" t="s">
        <v>101</v>
      </c>
      <c r="B9" s="91">
        <v>422</v>
      </c>
      <c r="C9" s="92">
        <v>148913904.93</v>
      </c>
      <c r="D9" s="89">
        <f t="shared" si="3"/>
        <v>76138470.58793454</v>
      </c>
      <c r="E9" s="93">
        <v>95979</v>
      </c>
      <c r="F9" s="48">
        <f t="shared" si="0"/>
        <v>1.7016129032258065</v>
      </c>
      <c r="G9" s="40">
        <f t="shared" si="1"/>
        <v>600459.2940725806</v>
      </c>
      <c r="H9" s="39">
        <f t="shared" si="4"/>
        <v>307009.9620481231</v>
      </c>
      <c r="I9" s="49">
        <f t="shared" si="2"/>
        <v>387.01209677419354</v>
      </c>
      <c r="J9" s="18">
        <v>248</v>
      </c>
    </row>
    <row r="10" spans="1:10" ht="12">
      <c r="A10" s="45" t="s">
        <v>103</v>
      </c>
      <c r="B10" s="91">
        <v>2</v>
      </c>
      <c r="C10" s="92">
        <v>351220.35</v>
      </c>
      <c r="D10" s="89">
        <f t="shared" si="3"/>
        <v>179576.11346589428</v>
      </c>
      <c r="E10" s="93">
        <v>21200</v>
      </c>
      <c r="F10" s="48">
        <f t="shared" si="0"/>
        <v>0.008064516129032258</v>
      </c>
      <c r="G10" s="40">
        <f t="shared" si="1"/>
        <v>1416.2110887096774</v>
      </c>
      <c r="H10" s="39">
        <f t="shared" si="4"/>
        <v>724.0972317173156</v>
      </c>
      <c r="I10" s="49">
        <f t="shared" si="2"/>
        <v>85.48387096774194</v>
      </c>
      <c r="J10" s="18">
        <v>248</v>
      </c>
    </row>
    <row r="11" spans="1:10" ht="12">
      <c r="A11" s="45" t="s">
        <v>104</v>
      </c>
      <c r="B11" s="91">
        <v>4126</v>
      </c>
      <c r="C11" s="92">
        <v>22777656.75</v>
      </c>
      <c r="D11" s="89">
        <f t="shared" si="3"/>
        <v>11646030.968949243</v>
      </c>
      <c r="E11" s="93">
        <v>41788693</v>
      </c>
      <c r="F11" s="48">
        <f t="shared" si="0"/>
        <v>16.637096774193548</v>
      </c>
      <c r="G11" s="40">
        <f t="shared" si="1"/>
        <v>91845.39012096774</v>
      </c>
      <c r="H11" s="39">
        <f t="shared" si="4"/>
        <v>46959.80229415018</v>
      </c>
      <c r="I11" s="49">
        <f t="shared" si="2"/>
        <v>168502.7943548387</v>
      </c>
      <c r="J11" s="18">
        <v>248</v>
      </c>
    </row>
    <row r="12" spans="1:10" ht="12">
      <c r="A12" s="45" t="s">
        <v>114</v>
      </c>
      <c r="B12" s="91">
        <v>20</v>
      </c>
      <c r="C12" s="92">
        <v>390.87</v>
      </c>
      <c r="D12" s="89">
        <f t="shared" si="3"/>
        <v>199.84865760316592</v>
      </c>
      <c r="E12" s="93">
        <v>16474</v>
      </c>
      <c r="F12" s="48">
        <f t="shared" si="0"/>
        <v>0.08064516129032258</v>
      </c>
      <c r="G12" s="40">
        <f t="shared" si="1"/>
        <v>1.5760887096774194</v>
      </c>
      <c r="H12" s="39">
        <f t="shared" si="4"/>
        <v>0.8058413613030885</v>
      </c>
      <c r="I12" s="49">
        <f t="shared" si="2"/>
        <v>66.4274193548387</v>
      </c>
      <c r="J12" s="18">
        <v>248</v>
      </c>
    </row>
    <row r="13" spans="1:10" ht="12">
      <c r="A13" s="45" t="s">
        <v>92</v>
      </c>
      <c r="B13" s="91">
        <v>201</v>
      </c>
      <c r="C13" s="92">
        <v>1651100.34</v>
      </c>
      <c r="D13" s="89">
        <f t="shared" si="3"/>
        <v>844194.198882316</v>
      </c>
      <c r="E13" s="93">
        <v>15676672</v>
      </c>
      <c r="F13" s="48">
        <f t="shared" si="0"/>
        <v>0.8104838709677419</v>
      </c>
      <c r="G13" s="40">
        <f t="shared" si="1"/>
        <v>6657.662661290323</v>
      </c>
      <c r="H13" s="39">
        <f t="shared" si="4"/>
        <v>3404.0088664609516</v>
      </c>
      <c r="I13" s="49">
        <f t="shared" si="2"/>
        <v>63212.3870967742</v>
      </c>
      <c r="J13" s="18">
        <v>248</v>
      </c>
    </row>
    <row r="14" spans="1:10" ht="12">
      <c r="A14" s="94" t="s">
        <v>115</v>
      </c>
      <c r="B14" s="91">
        <v>5720</v>
      </c>
      <c r="C14" s="92">
        <v>1077618</v>
      </c>
      <c r="D14" s="89">
        <f t="shared" si="3"/>
        <v>550977.3344309066</v>
      </c>
      <c r="E14" s="93">
        <v>359206</v>
      </c>
      <c r="F14" s="48">
        <f t="shared" si="0"/>
        <v>23.06451612903226</v>
      </c>
      <c r="G14" s="40">
        <f t="shared" si="1"/>
        <v>4345.2338709677415</v>
      </c>
      <c r="H14" s="39">
        <f t="shared" si="4"/>
        <v>2221.682800124623</v>
      </c>
      <c r="I14" s="49">
        <f t="shared" si="2"/>
        <v>1448.4112903225807</v>
      </c>
      <c r="J14" s="18">
        <v>248</v>
      </c>
    </row>
    <row r="15" spans="1:10" ht="12">
      <c r="A15" s="94" t="s">
        <v>105</v>
      </c>
      <c r="B15" s="91">
        <v>26</v>
      </c>
      <c r="C15" s="92">
        <v>15820.12</v>
      </c>
      <c r="D15" s="89">
        <f t="shared" si="3"/>
        <v>8088.6989155499205</v>
      </c>
      <c r="E15" s="93">
        <v>136530</v>
      </c>
      <c r="F15" s="48">
        <f t="shared" si="0"/>
        <v>0.10483870967741936</v>
      </c>
      <c r="G15" s="40">
        <f t="shared" si="1"/>
        <v>63.79080645161291</v>
      </c>
      <c r="H15" s="39">
        <f t="shared" si="4"/>
        <v>32.61572143366904</v>
      </c>
      <c r="I15" s="49">
        <f t="shared" si="2"/>
        <v>550.5241935483871</v>
      </c>
      <c r="J15" s="18">
        <v>248</v>
      </c>
    </row>
    <row r="16" spans="1:10" ht="12">
      <c r="A16" s="45" t="s">
        <v>87</v>
      </c>
      <c r="B16" s="91">
        <v>3012</v>
      </c>
      <c r="C16" s="92">
        <v>12986741.57</v>
      </c>
      <c r="D16" s="89">
        <f t="shared" si="3"/>
        <v>6640015.527934432</v>
      </c>
      <c r="E16" s="93">
        <v>12120191</v>
      </c>
      <c r="F16" s="48">
        <f t="shared" si="0"/>
        <v>12.14516129032258</v>
      </c>
      <c r="G16" s="40">
        <f t="shared" si="1"/>
        <v>52365.89342741935</v>
      </c>
      <c r="H16" s="39">
        <f t="shared" si="4"/>
        <v>26774.256161025936</v>
      </c>
      <c r="I16" s="49">
        <f t="shared" si="2"/>
        <v>48871.7379032258</v>
      </c>
      <c r="J16" s="18">
        <v>248</v>
      </c>
    </row>
    <row r="17" spans="1:10" ht="12">
      <c r="A17" s="45" t="s">
        <v>88</v>
      </c>
      <c r="B17" s="91">
        <v>576</v>
      </c>
      <c r="C17" s="92">
        <v>37071002.62</v>
      </c>
      <c r="D17" s="89">
        <f t="shared" si="3"/>
        <v>18954102.667409744</v>
      </c>
      <c r="E17" s="93">
        <v>7971198</v>
      </c>
      <c r="F17" s="48">
        <f t="shared" si="0"/>
        <v>2.3225806451612905</v>
      </c>
      <c r="G17" s="40">
        <f t="shared" si="1"/>
        <v>149479.84927419355</v>
      </c>
      <c r="H17" s="39">
        <f t="shared" si="4"/>
        <v>76427.83333632961</v>
      </c>
      <c r="I17" s="49">
        <f t="shared" si="2"/>
        <v>32141.927419354837</v>
      </c>
      <c r="J17" s="18">
        <v>248</v>
      </c>
    </row>
    <row r="18" spans="1:10" ht="12.75" thickBot="1">
      <c r="A18" s="46" t="s">
        <v>86</v>
      </c>
      <c r="B18" s="95">
        <v>129</v>
      </c>
      <c r="C18" s="96">
        <v>15851870.21</v>
      </c>
      <c r="D18" s="89">
        <f t="shared" si="3"/>
        <v>8104932.540149196</v>
      </c>
      <c r="E18" s="97">
        <v>304570</v>
      </c>
      <c r="F18" s="98">
        <f t="shared" si="0"/>
        <v>0.5201612903225806</v>
      </c>
      <c r="G18" s="99">
        <f t="shared" si="1"/>
        <v>63918.83149193549</v>
      </c>
      <c r="H18" s="39">
        <f t="shared" si="4"/>
        <v>32681.17959737579</v>
      </c>
      <c r="I18" s="100">
        <f t="shared" si="2"/>
        <v>1228.1048387096773</v>
      </c>
      <c r="J18" s="18">
        <v>248</v>
      </c>
    </row>
    <row r="19" spans="1:10" ht="17.25" customHeight="1" thickBot="1">
      <c r="A19" s="47" t="s">
        <v>26</v>
      </c>
      <c r="B19" s="55">
        <f>SUM(B6:B18)</f>
        <v>118074</v>
      </c>
      <c r="C19" s="56">
        <f>SUM(C6:C18)</f>
        <v>774899860.5700002</v>
      </c>
      <c r="D19" s="101">
        <f>SUM(D6:D18)</f>
        <v>396200007.4495228</v>
      </c>
      <c r="E19" s="101">
        <f>SUM(E6:E18)</f>
        <v>676682658</v>
      </c>
      <c r="F19" s="55">
        <f t="shared" si="0"/>
        <v>476.10483870967744</v>
      </c>
      <c r="G19" s="41">
        <f t="shared" si="1"/>
        <v>3124596.2119758073</v>
      </c>
      <c r="H19" s="42">
        <f>SUM(H6:H18)</f>
        <v>1597580.6751996884</v>
      </c>
      <c r="I19" s="56">
        <f t="shared" si="2"/>
        <v>2728559.10483871</v>
      </c>
      <c r="J19" s="18">
        <v>248</v>
      </c>
    </row>
    <row r="20" spans="1:9" ht="12">
      <c r="A20" s="102"/>
      <c r="B20" s="103"/>
      <c r="C20" s="104"/>
      <c r="D20" s="104"/>
      <c r="E20" s="103"/>
      <c r="F20" s="105"/>
      <c r="G20" s="105"/>
      <c r="H20" s="105"/>
      <c r="I20" s="105"/>
    </row>
    <row r="21" spans="1:9" ht="12">
      <c r="A21" s="102"/>
      <c r="B21" s="103"/>
      <c r="C21" s="104"/>
      <c r="D21" s="104"/>
      <c r="E21" s="103"/>
      <c r="F21" s="105"/>
      <c r="G21" s="105"/>
      <c r="H21" s="105"/>
      <c r="I21" s="105"/>
    </row>
    <row r="23" spans="1:9" ht="13.5">
      <c r="A23" s="17" t="s">
        <v>107</v>
      </c>
      <c r="B23" s="17"/>
      <c r="C23" s="17"/>
      <c r="D23" s="17"/>
      <c r="E23" s="17"/>
      <c r="F23" s="17"/>
      <c r="G23" s="17"/>
      <c r="H23" s="17"/>
      <c r="I23" s="17"/>
    </row>
    <row r="24" spans="6:10" ht="16.5" thickBot="1">
      <c r="F24" s="106"/>
      <c r="G24" s="106"/>
      <c r="H24" s="106"/>
      <c r="I24" s="106"/>
      <c r="J24" s="1"/>
    </row>
    <row r="25" spans="1:9" ht="16.5" customHeight="1" thickBot="1">
      <c r="A25" s="32" t="s">
        <v>93</v>
      </c>
      <c r="B25" s="78" t="s">
        <v>24</v>
      </c>
      <c r="C25" s="79"/>
      <c r="D25" s="79"/>
      <c r="E25" s="80"/>
      <c r="F25" s="78" t="s">
        <v>25</v>
      </c>
      <c r="G25" s="79"/>
      <c r="H25" s="79"/>
      <c r="I25" s="80"/>
    </row>
    <row r="26" spans="1:10" ht="16.5" customHeight="1" thickBot="1">
      <c r="A26" s="35"/>
      <c r="B26" s="81" t="s">
        <v>7</v>
      </c>
      <c r="C26" s="82" t="s">
        <v>11</v>
      </c>
      <c r="D26" s="83" t="s">
        <v>122</v>
      </c>
      <c r="E26" s="84" t="s">
        <v>8</v>
      </c>
      <c r="F26" s="81" t="s">
        <v>7</v>
      </c>
      <c r="G26" s="82" t="s">
        <v>11</v>
      </c>
      <c r="H26" s="83" t="s">
        <v>122</v>
      </c>
      <c r="I26" s="84" t="s">
        <v>8</v>
      </c>
      <c r="J26" s="86" t="s">
        <v>13</v>
      </c>
    </row>
    <row r="27" spans="1:10" ht="12">
      <c r="A27" s="45" t="s">
        <v>89</v>
      </c>
      <c r="B27" s="87">
        <v>474</v>
      </c>
      <c r="C27" s="88">
        <v>64957660.8</v>
      </c>
      <c r="D27" s="89">
        <f>C27/1.95583</f>
        <v>33212324.588537857</v>
      </c>
      <c r="E27" s="90">
        <v>87509654</v>
      </c>
      <c r="F27" s="58">
        <f aca="true" t="shared" si="5" ref="F27:F37">B27/J27</f>
        <v>1.9112903225806452</v>
      </c>
      <c r="G27" s="38">
        <f aca="true" t="shared" si="6" ref="G27:G37">C27/J27</f>
        <v>261926.05161290322</v>
      </c>
      <c r="H27" s="39">
        <f>G27/1.95583</f>
        <v>133920.6636634591</v>
      </c>
      <c r="I27" s="59">
        <f aca="true" t="shared" si="7" ref="I27:I37">E27/J27</f>
        <v>352861.5080645161</v>
      </c>
      <c r="J27" s="18">
        <v>248</v>
      </c>
    </row>
    <row r="28" spans="1:10" ht="12">
      <c r="A28" s="45" t="s">
        <v>102</v>
      </c>
      <c r="B28" s="91">
        <v>777</v>
      </c>
      <c r="C28" s="92">
        <v>340937623.43</v>
      </c>
      <c r="D28" s="89">
        <f aca="true" t="shared" si="8" ref="D28:D36">C28/1.95583</f>
        <v>174318638.85409266</v>
      </c>
      <c r="E28" s="93">
        <v>134218512</v>
      </c>
      <c r="F28" s="58">
        <f t="shared" si="5"/>
        <v>3.1330645161290325</v>
      </c>
      <c r="G28" s="38">
        <f t="shared" si="6"/>
        <v>1374748.4815725808</v>
      </c>
      <c r="H28" s="39">
        <f aca="true" t="shared" si="9" ref="H28:H36">G28/1.95583</f>
        <v>702897.7373148898</v>
      </c>
      <c r="I28" s="59">
        <f t="shared" si="7"/>
        <v>541203.6774193548</v>
      </c>
      <c r="J28" s="18">
        <v>248</v>
      </c>
    </row>
    <row r="29" spans="1:10" ht="12">
      <c r="A29" s="45" t="s">
        <v>91</v>
      </c>
      <c r="B29" s="91">
        <v>188</v>
      </c>
      <c r="C29" s="92">
        <v>44572841.96</v>
      </c>
      <c r="D29" s="89">
        <f t="shared" si="8"/>
        <v>22789732.215990145</v>
      </c>
      <c r="E29" s="93">
        <v>38548788</v>
      </c>
      <c r="F29" s="58">
        <f t="shared" si="5"/>
        <v>0.7580645161290323</v>
      </c>
      <c r="G29" s="38">
        <f t="shared" si="6"/>
        <v>179729.2014516129</v>
      </c>
      <c r="H29" s="39">
        <f t="shared" si="9"/>
        <v>91894.08151608928</v>
      </c>
      <c r="I29" s="59">
        <f t="shared" si="7"/>
        <v>155438.66129032258</v>
      </c>
      <c r="J29" s="18">
        <v>248</v>
      </c>
    </row>
    <row r="30" spans="1:10" ht="12">
      <c r="A30" s="45" t="s">
        <v>101</v>
      </c>
      <c r="B30" s="91">
        <v>22</v>
      </c>
      <c r="C30" s="92">
        <v>35594235.21</v>
      </c>
      <c r="D30" s="89">
        <f t="shared" si="8"/>
        <v>18199043.48026158</v>
      </c>
      <c r="E30" s="93">
        <v>46839</v>
      </c>
      <c r="F30" s="58">
        <f t="shared" si="5"/>
        <v>0.08870967741935484</v>
      </c>
      <c r="G30" s="38">
        <f t="shared" si="6"/>
        <v>143525.14197580644</v>
      </c>
      <c r="H30" s="39">
        <f t="shared" si="9"/>
        <v>73383.23983976441</v>
      </c>
      <c r="I30" s="59">
        <f t="shared" si="7"/>
        <v>188.86693548387098</v>
      </c>
      <c r="J30" s="18">
        <v>248</v>
      </c>
    </row>
    <row r="31" spans="1:10" ht="12">
      <c r="A31" s="45" t="s">
        <v>103</v>
      </c>
      <c r="B31" s="91">
        <v>1</v>
      </c>
      <c r="C31" s="92">
        <v>73802.4</v>
      </c>
      <c r="D31" s="89">
        <f t="shared" si="8"/>
        <v>37734.56793279579</v>
      </c>
      <c r="E31" s="93">
        <v>9200</v>
      </c>
      <c r="F31" s="58">
        <f t="shared" si="5"/>
        <v>0.004032258064516129</v>
      </c>
      <c r="G31" s="38">
        <f t="shared" si="6"/>
        <v>297.59032258064514</v>
      </c>
      <c r="H31" s="39">
        <f t="shared" si="9"/>
        <v>152.15551585804755</v>
      </c>
      <c r="I31" s="59">
        <f t="shared" si="7"/>
        <v>37.096774193548384</v>
      </c>
      <c r="J31" s="18">
        <v>248</v>
      </c>
    </row>
    <row r="32" spans="1:10" ht="12">
      <c r="A32" s="107" t="s">
        <v>114</v>
      </c>
      <c r="B32" s="91">
        <v>1</v>
      </c>
      <c r="C32" s="92">
        <v>430.8</v>
      </c>
      <c r="D32" s="89">
        <f t="shared" si="8"/>
        <v>220.26454241933092</v>
      </c>
      <c r="E32" s="93">
        <v>43080</v>
      </c>
      <c r="F32" s="58">
        <f t="shared" si="5"/>
        <v>0.004032258064516129</v>
      </c>
      <c r="G32" s="38">
        <f t="shared" si="6"/>
        <v>1.7370967741935484</v>
      </c>
      <c r="H32" s="39">
        <f t="shared" si="9"/>
        <v>0.8881634774973021</v>
      </c>
      <c r="I32" s="59">
        <f t="shared" si="7"/>
        <v>173.70967741935485</v>
      </c>
      <c r="J32" s="18">
        <v>248</v>
      </c>
    </row>
    <row r="33" spans="1:10" ht="12">
      <c r="A33" s="45" t="s">
        <v>92</v>
      </c>
      <c r="B33" s="91">
        <v>1</v>
      </c>
      <c r="C33" s="92">
        <v>4114.04</v>
      </c>
      <c r="D33" s="89">
        <f t="shared" si="8"/>
        <v>2103.475250916491</v>
      </c>
      <c r="E33" s="93">
        <v>4114037</v>
      </c>
      <c r="F33" s="58">
        <f t="shared" si="5"/>
        <v>0.004032258064516129</v>
      </c>
      <c r="G33" s="38">
        <f t="shared" si="6"/>
        <v>16.588870967741936</v>
      </c>
      <c r="H33" s="39">
        <f t="shared" si="9"/>
        <v>8.481755044018108</v>
      </c>
      <c r="I33" s="59">
        <f t="shared" si="7"/>
        <v>16588.858870967742</v>
      </c>
      <c r="J33" s="18">
        <v>248</v>
      </c>
    </row>
    <row r="34" spans="1:10" ht="12">
      <c r="A34" s="107" t="s">
        <v>105</v>
      </c>
      <c r="B34" s="91">
        <v>1</v>
      </c>
      <c r="C34" s="92">
        <v>112.37</v>
      </c>
      <c r="D34" s="89">
        <f t="shared" si="8"/>
        <v>57.45386869001908</v>
      </c>
      <c r="E34" s="93">
        <v>112367</v>
      </c>
      <c r="F34" s="58">
        <f t="shared" si="5"/>
        <v>0.004032258064516129</v>
      </c>
      <c r="G34" s="38">
        <f t="shared" si="6"/>
        <v>0.45310483870967744</v>
      </c>
      <c r="H34" s="39">
        <f t="shared" si="9"/>
        <v>0.23166882536298014</v>
      </c>
      <c r="I34" s="59">
        <f t="shared" si="7"/>
        <v>453.09274193548384</v>
      </c>
      <c r="J34" s="18">
        <v>248</v>
      </c>
    </row>
    <row r="35" spans="1:10" ht="12">
      <c r="A35" s="45" t="s">
        <v>87</v>
      </c>
      <c r="B35" s="91">
        <v>110</v>
      </c>
      <c r="C35" s="92">
        <v>56196722.83</v>
      </c>
      <c r="D35" s="89">
        <f t="shared" si="8"/>
        <v>28732928.132813178</v>
      </c>
      <c r="E35" s="93">
        <v>62178774</v>
      </c>
      <c r="F35" s="58">
        <f t="shared" si="5"/>
        <v>0.4435483870967742</v>
      </c>
      <c r="G35" s="38">
        <f t="shared" si="6"/>
        <v>226599.68883064514</v>
      </c>
      <c r="H35" s="39">
        <f t="shared" si="9"/>
        <v>115858.5811806983</v>
      </c>
      <c r="I35" s="59">
        <f t="shared" si="7"/>
        <v>250720.86290322582</v>
      </c>
      <c r="J35" s="18">
        <v>248</v>
      </c>
    </row>
    <row r="36" spans="1:10" ht="12.75" thickBot="1">
      <c r="A36" s="45" t="s">
        <v>88</v>
      </c>
      <c r="B36" s="95">
        <v>265</v>
      </c>
      <c r="C36" s="96">
        <v>97514961.89</v>
      </c>
      <c r="D36" s="89">
        <f t="shared" si="8"/>
        <v>49858608.309515655</v>
      </c>
      <c r="E36" s="97">
        <v>28229681</v>
      </c>
      <c r="F36" s="58">
        <f t="shared" si="5"/>
        <v>1.0685483870967742</v>
      </c>
      <c r="G36" s="38">
        <f t="shared" si="6"/>
        <v>393205.4914919355</v>
      </c>
      <c r="H36" s="39">
        <f t="shared" si="9"/>
        <v>201042.77544159538</v>
      </c>
      <c r="I36" s="59">
        <f t="shared" si="7"/>
        <v>113829.35887096774</v>
      </c>
      <c r="J36" s="18">
        <v>248</v>
      </c>
    </row>
    <row r="37" spans="1:10" ht="17.25" customHeight="1" thickBot="1">
      <c r="A37" s="47" t="s">
        <v>26</v>
      </c>
      <c r="B37" s="55">
        <f>SUM(B27:B36)</f>
        <v>1840</v>
      </c>
      <c r="C37" s="41">
        <f>SUM(C27:C36)</f>
        <v>639852505.73</v>
      </c>
      <c r="D37" s="42">
        <f>SUM(D27:D36)</f>
        <v>327151391.3428059</v>
      </c>
      <c r="E37" s="56">
        <f>SUM(E27:E36)</f>
        <v>355010932</v>
      </c>
      <c r="F37" s="55">
        <f t="shared" si="5"/>
        <v>7.419354838709677</v>
      </c>
      <c r="G37" s="41">
        <f t="shared" si="6"/>
        <v>2580050.426330645</v>
      </c>
      <c r="H37" s="42">
        <f>SUM(H27:H36)</f>
        <v>1319158.8360597012</v>
      </c>
      <c r="I37" s="56">
        <f t="shared" si="7"/>
        <v>1431495.6935483871</v>
      </c>
      <c r="J37" s="18">
        <v>248</v>
      </c>
    </row>
    <row r="38" ht="12">
      <c r="J38" s="18">
        <v>248</v>
      </c>
    </row>
    <row r="39" ht="12">
      <c r="J39" s="18">
        <v>248</v>
      </c>
    </row>
    <row r="40" ht="12">
      <c r="J40" s="18">
        <v>248</v>
      </c>
    </row>
    <row r="41" spans="1:14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4" ht="12">
      <c r="A44" s="61"/>
    </row>
  </sheetData>
  <sheetProtection/>
  <mergeCells count="9">
    <mergeCell ref="B4:E4"/>
    <mergeCell ref="F4:I4"/>
    <mergeCell ref="B25:E25"/>
    <mergeCell ref="F25:I25"/>
    <mergeCell ref="A23:I23"/>
    <mergeCell ref="A2:I2"/>
    <mergeCell ref="A41:N41"/>
    <mergeCell ref="A4:A5"/>
    <mergeCell ref="A25:A26"/>
  </mergeCells>
  <printOptions/>
  <pageMargins left="0.42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7.00390625" style="18" customWidth="1"/>
    <col min="2" max="2" width="17.140625" style="18" customWidth="1"/>
    <col min="3" max="4" width="17.8515625" style="18" customWidth="1"/>
    <col min="5" max="5" width="10.28125" style="18" hidden="1" customWidth="1"/>
    <col min="6" max="16384" width="9.140625" style="18" customWidth="1"/>
  </cols>
  <sheetData>
    <row r="1" spans="1:3" ht="12">
      <c r="A1" s="2"/>
      <c r="B1" s="2"/>
      <c r="C1" s="3"/>
    </row>
    <row r="2" spans="1:5" ht="13.5">
      <c r="A2" s="16" t="s">
        <v>123</v>
      </c>
      <c r="B2" s="16"/>
      <c r="C2" s="16"/>
      <c r="D2" s="16"/>
      <c r="E2" s="16"/>
    </row>
    <row r="3" spans="1:3" ht="12.75" thickBot="1">
      <c r="A3" s="2"/>
      <c r="B3" s="2"/>
      <c r="C3" s="3"/>
    </row>
    <row r="4" spans="1:4" ht="16.5" customHeight="1" thickBot="1">
      <c r="A4" s="19" t="s">
        <v>19</v>
      </c>
      <c r="B4" s="8" t="s">
        <v>108</v>
      </c>
      <c r="C4" s="8" t="s">
        <v>94</v>
      </c>
      <c r="D4" s="20" t="s">
        <v>18</v>
      </c>
    </row>
    <row r="5" spans="1:7" ht="12">
      <c r="A5" s="9" t="s">
        <v>20</v>
      </c>
      <c r="B5" s="5">
        <v>0</v>
      </c>
      <c r="C5" s="5">
        <v>1</v>
      </c>
      <c r="D5" s="6">
        <f aca="true" t="shared" si="0" ref="D5:D12">(B5-C5)/C5</f>
        <v>-1</v>
      </c>
      <c r="E5" s="61"/>
      <c r="F5" s="61"/>
      <c r="G5" s="61"/>
    </row>
    <row r="6" spans="1:7" ht="12">
      <c r="A6" s="10" t="s">
        <v>21</v>
      </c>
      <c r="B6" s="4">
        <v>2</v>
      </c>
      <c r="C6" s="4">
        <v>5</v>
      </c>
      <c r="D6" s="6">
        <f t="shared" si="0"/>
        <v>-0.6</v>
      </c>
      <c r="E6" s="61"/>
      <c r="F6" s="61"/>
      <c r="G6" s="61"/>
    </row>
    <row r="7" spans="1:7" ht="12">
      <c r="A7" s="10" t="s">
        <v>32</v>
      </c>
      <c r="B7" s="4">
        <v>0</v>
      </c>
      <c r="C7" s="4">
        <v>1</v>
      </c>
      <c r="D7" s="6">
        <f t="shared" si="0"/>
        <v>-1</v>
      </c>
      <c r="E7" s="61"/>
      <c r="F7" s="61"/>
      <c r="G7" s="61"/>
    </row>
    <row r="8" spans="1:7" ht="12">
      <c r="A8" s="10" t="s">
        <v>5</v>
      </c>
      <c r="B8" s="4">
        <v>12</v>
      </c>
      <c r="C8" s="4">
        <v>12</v>
      </c>
      <c r="D8" s="6">
        <f t="shared" si="0"/>
        <v>0</v>
      </c>
      <c r="E8" s="61"/>
      <c r="F8" s="61"/>
      <c r="G8" s="61"/>
    </row>
    <row r="9" spans="1:7" ht="12">
      <c r="A9" s="10" t="s">
        <v>23</v>
      </c>
      <c r="B9" s="4">
        <v>0</v>
      </c>
      <c r="C9" s="4">
        <v>4</v>
      </c>
      <c r="D9" s="6">
        <f t="shared" si="0"/>
        <v>-1</v>
      </c>
      <c r="E9" s="61"/>
      <c r="F9" s="61"/>
      <c r="G9" s="61"/>
    </row>
    <row r="10" spans="1:7" ht="12">
      <c r="A10" s="10" t="s">
        <v>22</v>
      </c>
      <c r="B10" s="4">
        <v>1</v>
      </c>
      <c r="C10" s="4">
        <v>0</v>
      </c>
      <c r="D10" s="6" t="s">
        <v>4</v>
      </c>
      <c r="E10" s="61"/>
      <c r="F10" s="61"/>
      <c r="G10" s="61"/>
    </row>
    <row r="11" spans="1:7" ht="12.75" thickBot="1">
      <c r="A11" s="11" t="s">
        <v>6</v>
      </c>
      <c r="B11" s="12">
        <v>5</v>
      </c>
      <c r="C11" s="12">
        <v>11</v>
      </c>
      <c r="D11" s="6">
        <f t="shared" si="0"/>
        <v>-0.5454545454545454</v>
      </c>
      <c r="E11" s="61"/>
      <c r="F11" s="61"/>
      <c r="G11" s="61"/>
    </row>
    <row r="12" spans="1:7" ht="16.5" customHeight="1" thickBot="1">
      <c r="A12" s="13" t="s">
        <v>12</v>
      </c>
      <c r="B12" s="8">
        <f>SUM(B5:B11)</f>
        <v>20</v>
      </c>
      <c r="C12" s="8">
        <f>SUM(C5:C11)</f>
        <v>34</v>
      </c>
      <c r="D12" s="7">
        <f t="shared" si="0"/>
        <v>-0.4117647058823529</v>
      </c>
      <c r="E12" s="61"/>
      <c r="F12" s="61"/>
      <c r="G12" s="61"/>
    </row>
    <row r="13" spans="1:7" ht="12">
      <c r="A13" s="3"/>
      <c r="B13" s="3"/>
      <c r="C13" s="3"/>
      <c r="D13" s="61"/>
      <c r="E13" s="61"/>
      <c r="F13" s="61"/>
      <c r="G13" s="61"/>
    </row>
    <row r="14" spans="6:7" ht="12">
      <c r="F14" s="61"/>
      <c r="G14" s="61"/>
    </row>
    <row r="15" spans="1:7" ht="12">
      <c r="A15" s="3"/>
      <c r="B15" s="3"/>
      <c r="C15" s="3"/>
      <c r="D15" s="61"/>
      <c r="E15" s="61"/>
      <c r="F15" s="61"/>
      <c r="G15" s="61"/>
    </row>
    <row r="16" spans="1:3" ht="12">
      <c r="A16" s="1"/>
      <c r="B16" s="1"/>
      <c r="C16" s="1"/>
    </row>
    <row r="17" spans="1:3" ht="12">
      <c r="A17" s="1"/>
      <c r="B17" s="1"/>
      <c r="C17" s="1"/>
    </row>
    <row r="18" spans="1:3" ht="12">
      <c r="A18" s="1"/>
      <c r="B18" s="1"/>
      <c r="C18" s="1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8.8515625" style="110" bestFit="1" customWidth="1"/>
    <col min="2" max="2" width="57.7109375" style="110" customWidth="1"/>
    <col min="3" max="3" width="14.28125" style="129" customWidth="1"/>
    <col min="4" max="4" width="22.421875" style="130" customWidth="1"/>
    <col min="5" max="5" width="20.57421875" style="130" customWidth="1"/>
    <col min="6" max="6" width="22.7109375" style="129" customWidth="1"/>
    <col min="7" max="16384" width="9.140625" style="110" customWidth="1"/>
  </cols>
  <sheetData>
    <row r="1" spans="1:256" ht="15.75">
      <c r="A1" s="17" t="s">
        <v>109</v>
      </c>
      <c r="B1" s="17"/>
      <c r="C1" s="17"/>
      <c r="D1" s="17"/>
      <c r="E1" s="17"/>
      <c r="F1" s="17"/>
      <c r="G1" s="62"/>
      <c r="H1" s="109" t="s">
        <v>31</v>
      </c>
      <c r="I1" s="62"/>
      <c r="J1" s="1"/>
      <c r="K1" s="1"/>
      <c r="L1" s="1"/>
      <c r="M1" s="1"/>
      <c r="N1" s="1"/>
      <c r="O1" s="1"/>
      <c r="P1" s="1"/>
      <c r="Q1" s="106"/>
      <c r="R1" s="1"/>
      <c r="S1" s="1"/>
      <c r="T1" s="1"/>
      <c r="U1" s="1"/>
      <c r="V1" s="1"/>
      <c r="W1" s="1"/>
      <c r="X1" s="1"/>
      <c r="Y1" s="106"/>
      <c r="Z1" s="1"/>
      <c r="AA1" s="1"/>
      <c r="AB1" s="1"/>
      <c r="AC1" s="1"/>
      <c r="AD1" s="1"/>
      <c r="AE1" s="1"/>
      <c r="AF1" s="1"/>
      <c r="AG1" s="106"/>
      <c r="AH1" s="1"/>
      <c r="AI1" s="1"/>
      <c r="AJ1" s="1"/>
      <c r="AK1" s="1"/>
      <c r="AL1" s="1"/>
      <c r="AM1" s="1"/>
      <c r="AN1" s="1"/>
      <c r="AO1" s="106"/>
      <c r="AP1" s="1"/>
      <c r="AQ1" s="1"/>
      <c r="AR1" s="1"/>
      <c r="AS1" s="1"/>
      <c r="AT1" s="1"/>
      <c r="AU1" s="1"/>
      <c r="AV1" s="1"/>
      <c r="AW1" s="106"/>
      <c r="AX1" s="1"/>
      <c r="AY1" s="1"/>
      <c r="AZ1" s="1"/>
      <c r="BA1" s="1"/>
      <c r="BB1" s="1"/>
      <c r="BC1" s="1"/>
      <c r="BD1" s="1"/>
      <c r="BE1" s="106"/>
      <c r="BF1" s="1"/>
      <c r="BG1" s="1"/>
      <c r="BH1" s="1"/>
      <c r="BI1" s="1"/>
      <c r="BJ1" s="1"/>
      <c r="BK1" s="1"/>
      <c r="BL1" s="1"/>
      <c r="BM1" s="106"/>
      <c r="BN1" s="1"/>
      <c r="BO1" s="1"/>
      <c r="BP1" s="1"/>
      <c r="BQ1" s="1"/>
      <c r="BR1" s="1"/>
      <c r="BS1" s="1"/>
      <c r="BT1" s="1"/>
      <c r="BU1" s="106"/>
      <c r="BV1" s="1"/>
      <c r="BW1" s="1"/>
      <c r="BX1" s="1"/>
      <c r="BY1" s="1"/>
      <c r="BZ1" s="1"/>
      <c r="CA1" s="1"/>
      <c r="CB1" s="1"/>
      <c r="CC1" s="106"/>
      <c r="CD1" s="1"/>
      <c r="CE1" s="1"/>
      <c r="CF1" s="1"/>
      <c r="CG1" s="1"/>
      <c r="CH1" s="1"/>
      <c r="CI1" s="1"/>
      <c r="CJ1" s="1"/>
      <c r="CK1" s="106"/>
      <c r="CL1" s="1"/>
      <c r="CM1" s="1"/>
      <c r="CN1" s="1"/>
      <c r="CO1" s="1"/>
      <c r="CP1" s="1"/>
      <c r="CQ1" s="1"/>
      <c r="CR1" s="1"/>
      <c r="CS1" s="106"/>
      <c r="CT1" s="1"/>
      <c r="CU1" s="1"/>
      <c r="CV1" s="1"/>
      <c r="CW1" s="1"/>
      <c r="CX1" s="1"/>
      <c r="CY1" s="1"/>
      <c r="CZ1" s="1"/>
      <c r="DA1" s="106"/>
      <c r="DB1" s="1"/>
      <c r="DC1" s="1"/>
      <c r="DD1" s="1"/>
      <c r="DE1" s="1"/>
      <c r="DF1" s="1"/>
      <c r="DG1" s="1"/>
      <c r="DH1" s="1"/>
      <c r="DI1" s="106"/>
      <c r="DJ1" s="1"/>
      <c r="DK1" s="1"/>
      <c r="DL1" s="1"/>
      <c r="DM1" s="1"/>
      <c r="DN1" s="1"/>
      <c r="DO1" s="1"/>
      <c r="DP1" s="1"/>
      <c r="DQ1" s="106"/>
      <c r="DR1" s="1"/>
      <c r="DS1" s="1"/>
      <c r="DT1" s="1"/>
      <c r="DU1" s="1"/>
      <c r="DV1" s="1"/>
      <c r="DW1" s="1"/>
      <c r="DX1" s="1"/>
      <c r="DY1" s="106"/>
      <c r="DZ1" s="1"/>
      <c r="EA1" s="1"/>
      <c r="EB1" s="1"/>
      <c r="EC1" s="1"/>
      <c r="ED1" s="1"/>
      <c r="EE1" s="1"/>
      <c r="EF1" s="1"/>
      <c r="EG1" s="106"/>
      <c r="EH1" s="1"/>
      <c r="EI1" s="1"/>
      <c r="EJ1" s="1"/>
      <c r="EK1" s="1"/>
      <c r="EL1" s="1"/>
      <c r="EM1" s="1"/>
      <c r="EN1" s="1"/>
      <c r="EO1" s="106"/>
      <c r="EP1" s="1"/>
      <c r="EQ1" s="1"/>
      <c r="ER1" s="1"/>
      <c r="ES1" s="1"/>
      <c r="ET1" s="1"/>
      <c r="EU1" s="1"/>
      <c r="EV1" s="1"/>
      <c r="EW1" s="106"/>
      <c r="EX1" s="1"/>
      <c r="EY1" s="1"/>
      <c r="EZ1" s="1"/>
      <c r="FA1" s="1"/>
      <c r="FB1" s="1"/>
      <c r="FC1" s="1"/>
      <c r="FD1" s="1"/>
      <c r="FE1" s="106"/>
      <c r="FF1" s="1"/>
      <c r="FG1" s="1"/>
      <c r="FH1" s="1"/>
      <c r="FI1" s="1"/>
      <c r="FJ1" s="1"/>
      <c r="FK1" s="1"/>
      <c r="FL1" s="1"/>
      <c r="FM1" s="106"/>
      <c r="FN1" s="1"/>
      <c r="FO1" s="1"/>
      <c r="FP1" s="1"/>
      <c r="FQ1" s="1"/>
      <c r="FR1" s="1"/>
      <c r="FS1" s="1"/>
      <c r="FT1" s="1"/>
      <c r="FU1" s="106"/>
      <c r="FV1" s="1"/>
      <c r="FW1" s="1"/>
      <c r="FX1" s="1"/>
      <c r="FY1" s="1"/>
      <c r="FZ1" s="1"/>
      <c r="GA1" s="1"/>
      <c r="GB1" s="1"/>
      <c r="GC1" s="106"/>
      <c r="GD1" s="1"/>
      <c r="GE1" s="1"/>
      <c r="GF1" s="1"/>
      <c r="GG1" s="1"/>
      <c r="GH1" s="1"/>
      <c r="GI1" s="1"/>
      <c r="GJ1" s="1"/>
      <c r="GK1" s="106"/>
      <c r="GL1" s="1"/>
      <c r="GM1" s="1"/>
      <c r="GN1" s="1"/>
      <c r="GO1" s="1"/>
      <c r="GP1" s="1"/>
      <c r="GQ1" s="1"/>
      <c r="GR1" s="1"/>
      <c r="GS1" s="106"/>
      <c r="GT1" s="1"/>
      <c r="GU1" s="1"/>
      <c r="GV1" s="1"/>
      <c r="GW1" s="1"/>
      <c r="GX1" s="1"/>
      <c r="GY1" s="1"/>
      <c r="GZ1" s="1"/>
      <c r="HA1" s="106"/>
      <c r="HB1" s="1"/>
      <c r="HC1" s="1"/>
      <c r="HD1" s="1"/>
      <c r="HE1" s="1"/>
      <c r="HF1" s="1"/>
      <c r="HG1" s="1"/>
      <c r="HH1" s="1"/>
      <c r="HI1" s="106"/>
      <c r="HJ1" s="1"/>
      <c r="HK1" s="1"/>
      <c r="HL1" s="1"/>
      <c r="HM1" s="1"/>
      <c r="HN1" s="1"/>
      <c r="HO1" s="1"/>
      <c r="HP1" s="1"/>
      <c r="HQ1" s="106"/>
      <c r="HR1" s="1"/>
      <c r="HS1" s="1"/>
      <c r="HT1" s="1"/>
      <c r="HU1" s="1"/>
      <c r="HV1" s="1"/>
      <c r="HW1" s="1"/>
      <c r="HX1" s="1"/>
      <c r="HY1" s="106"/>
      <c r="HZ1" s="1"/>
      <c r="IA1" s="1"/>
      <c r="IB1" s="1"/>
      <c r="IC1" s="1"/>
      <c r="ID1" s="1"/>
      <c r="IE1" s="1"/>
      <c r="IF1" s="1"/>
      <c r="IG1" s="106"/>
      <c r="IH1" s="1"/>
      <c r="II1" s="1"/>
      <c r="IJ1" s="1"/>
      <c r="IK1" s="1"/>
      <c r="IL1" s="1"/>
      <c r="IM1" s="1"/>
      <c r="IN1" s="1"/>
      <c r="IO1" s="106"/>
      <c r="IP1" s="1"/>
      <c r="IQ1" s="1"/>
      <c r="IR1" s="1"/>
      <c r="IS1" s="1"/>
      <c r="IT1" s="1"/>
      <c r="IU1" s="1"/>
      <c r="IV1" s="1"/>
    </row>
    <row r="2" spans="1:256" ht="16.5" thickBot="1">
      <c r="A2" s="106"/>
      <c r="B2" s="1"/>
      <c r="C2" s="1"/>
      <c r="D2" s="1"/>
      <c r="E2" s="1"/>
      <c r="F2" s="1"/>
      <c r="G2" s="1"/>
      <c r="H2" s="1"/>
      <c r="I2" s="106"/>
      <c r="J2" s="1"/>
      <c r="K2" s="1"/>
      <c r="L2" s="1"/>
      <c r="M2" s="1"/>
      <c r="N2" s="1"/>
      <c r="O2" s="1"/>
      <c r="P2" s="1"/>
      <c r="Q2" s="106"/>
      <c r="R2" s="1"/>
      <c r="S2" s="1"/>
      <c r="T2" s="1"/>
      <c r="U2" s="1"/>
      <c r="V2" s="1"/>
      <c r="W2" s="1"/>
      <c r="X2" s="1"/>
      <c r="Y2" s="106"/>
      <c r="Z2" s="1"/>
      <c r="AA2" s="1"/>
      <c r="AB2" s="1"/>
      <c r="AC2" s="1"/>
      <c r="AD2" s="1"/>
      <c r="AE2" s="1"/>
      <c r="AF2" s="1"/>
      <c r="AG2" s="106"/>
      <c r="AH2" s="1"/>
      <c r="AI2" s="1"/>
      <c r="AJ2" s="1"/>
      <c r="AK2" s="1"/>
      <c r="AL2" s="1"/>
      <c r="AM2" s="1"/>
      <c r="AN2" s="1"/>
      <c r="AO2" s="106"/>
      <c r="AP2" s="1"/>
      <c r="AQ2" s="1"/>
      <c r="AR2" s="1"/>
      <c r="AS2" s="1"/>
      <c r="AT2" s="1"/>
      <c r="AU2" s="1"/>
      <c r="AV2" s="1"/>
      <c r="AW2" s="106"/>
      <c r="AX2" s="1"/>
      <c r="AY2" s="1"/>
      <c r="AZ2" s="1"/>
      <c r="BA2" s="1"/>
      <c r="BB2" s="1"/>
      <c r="BC2" s="1"/>
      <c r="BD2" s="1"/>
      <c r="BE2" s="106"/>
      <c r="BF2" s="1"/>
      <c r="BG2" s="1"/>
      <c r="BH2" s="1"/>
      <c r="BI2" s="1"/>
      <c r="BJ2" s="1"/>
      <c r="BK2" s="1"/>
      <c r="BL2" s="1"/>
      <c r="BM2" s="106"/>
      <c r="BN2" s="1"/>
      <c r="BO2" s="1"/>
      <c r="BP2" s="1"/>
      <c r="BQ2" s="1"/>
      <c r="BR2" s="1"/>
      <c r="BS2" s="1"/>
      <c r="BT2" s="1"/>
      <c r="BU2" s="106"/>
      <c r="BV2" s="1"/>
      <c r="BW2" s="1"/>
      <c r="BX2" s="1"/>
      <c r="BY2" s="1"/>
      <c r="BZ2" s="1"/>
      <c r="CA2" s="1"/>
      <c r="CB2" s="1"/>
      <c r="CC2" s="106"/>
      <c r="CD2" s="1"/>
      <c r="CE2" s="1"/>
      <c r="CF2" s="1"/>
      <c r="CG2" s="1"/>
      <c r="CH2" s="1"/>
      <c r="CI2" s="1"/>
      <c r="CJ2" s="1"/>
      <c r="CK2" s="106"/>
      <c r="CL2" s="1"/>
      <c r="CM2" s="1"/>
      <c r="CN2" s="1"/>
      <c r="CO2" s="1"/>
      <c r="CP2" s="1"/>
      <c r="CQ2" s="1"/>
      <c r="CR2" s="1"/>
      <c r="CS2" s="106"/>
      <c r="CT2" s="1"/>
      <c r="CU2" s="1"/>
      <c r="CV2" s="1"/>
      <c r="CW2" s="1"/>
      <c r="CX2" s="1"/>
      <c r="CY2" s="1"/>
      <c r="CZ2" s="1"/>
      <c r="DA2" s="106"/>
      <c r="DB2" s="1"/>
      <c r="DC2" s="1"/>
      <c r="DD2" s="1"/>
      <c r="DE2" s="1"/>
      <c r="DF2" s="1"/>
      <c r="DG2" s="1"/>
      <c r="DH2" s="1"/>
      <c r="DI2" s="106"/>
      <c r="DJ2" s="1"/>
      <c r="DK2" s="1"/>
      <c r="DL2" s="1"/>
      <c r="DM2" s="1"/>
      <c r="DN2" s="1"/>
      <c r="DO2" s="1"/>
      <c r="DP2" s="1"/>
      <c r="DQ2" s="106"/>
      <c r="DR2" s="1"/>
      <c r="DS2" s="1"/>
      <c r="DT2" s="1"/>
      <c r="DU2" s="1"/>
      <c r="DV2" s="1"/>
      <c r="DW2" s="1"/>
      <c r="DX2" s="1"/>
      <c r="DY2" s="106"/>
      <c r="DZ2" s="1"/>
      <c r="EA2" s="1"/>
      <c r="EB2" s="1"/>
      <c r="EC2" s="1"/>
      <c r="ED2" s="1"/>
      <c r="EE2" s="1"/>
      <c r="EF2" s="1"/>
      <c r="EG2" s="106"/>
      <c r="EH2" s="1"/>
      <c r="EI2" s="1"/>
      <c r="EJ2" s="1"/>
      <c r="EK2" s="1"/>
      <c r="EL2" s="1"/>
      <c r="EM2" s="1"/>
      <c r="EN2" s="1"/>
      <c r="EO2" s="106"/>
      <c r="EP2" s="1"/>
      <c r="EQ2" s="1"/>
      <c r="ER2" s="1"/>
      <c r="ES2" s="1"/>
      <c r="ET2" s="1"/>
      <c r="EU2" s="1"/>
      <c r="EV2" s="1"/>
      <c r="EW2" s="106"/>
      <c r="EX2" s="1"/>
      <c r="EY2" s="1"/>
      <c r="EZ2" s="1"/>
      <c r="FA2" s="1"/>
      <c r="FB2" s="1"/>
      <c r="FC2" s="1"/>
      <c r="FD2" s="1"/>
      <c r="FE2" s="106"/>
      <c r="FF2" s="1"/>
      <c r="FG2" s="1"/>
      <c r="FH2" s="1"/>
      <c r="FI2" s="1"/>
      <c r="FJ2" s="1"/>
      <c r="FK2" s="1"/>
      <c r="FL2" s="1"/>
      <c r="FM2" s="106"/>
      <c r="FN2" s="1"/>
      <c r="FO2" s="1"/>
      <c r="FP2" s="1"/>
      <c r="FQ2" s="1"/>
      <c r="FR2" s="1"/>
      <c r="FS2" s="1"/>
      <c r="FT2" s="1"/>
      <c r="FU2" s="106"/>
      <c r="FV2" s="1"/>
      <c r="FW2" s="1"/>
      <c r="FX2" s="1"/>
      <c r="FY2" s="1"/>
      <c r="FZ2" s="1"/>
      <c r="GA2" s="1"/>
      <c r="GB2" s="1"/>
      <c r="GC2" s="106"/>
      <c r="GD2" s="1"/>
      <c r="GE2" s="1"/>
      <c r="GF2" s="1"/>
      <c r="GG2" s="1"/>
      <c r="GH2" s="1"/>
      <c r="GI2" s="1"/>
      <c r="GJ2" s="1"/>
      <c r="GK2" s="106"/>
      <c r="GL2" s="1"/>
      <c r="GM2" s="1"/>
      <c r="GN2" s="1"/>
      <c r="GO2" s="1"/>
      <c r="GP2" s="1"/>
      <c r="GQ2" s="1"/>
      <c r="GR2" s="1"/>
      <c r="GS2" s="106"/>
      <c r="GT2" s="1"/>
      <c r="GU2" s="1"/>
      <c r="GV2" s="1"/>
      <c r="GW2" s="1"/>
      <c r="GX2" s="1"/>
      <c r="GY2" s="1"/>
      <c r="GZ2" s="1"/>
      <c r="HA2" s="106"/>
      <c r="HB2" s="1"/>
      <c r="HC2" s="1"/>
      <c r="HD2" s="1"/>
      <c r="HE2" s="1"/>
      <c r="HF2" s="1"/>
      <c r="HG2" s="1"/>
      <c r="HH2" s="1"/>
      <c r="HI2" s="106"/>
      <c r="HJ2" s="1"/>
      <c r="HK2" s="1"/>
      <c r="HL2" s="1"/>
      <c r="HM2" s="1"/>
      <c r="HN2" s="1"/>
      <c r="HO2" s="1"/>
      <c r="HP2" s="1"/>
      <c r="HQ2" s="106"/>
      <c r="HR2" s="1"/>
      <c r="HS2" s="1"/>
      <c r="HT2" s="1"/>
      <c r="HU2" s="1"/>
      <c r="HV2" s="1"/>
      <c r="HW2" s="1"/>
      <c r="HX2" s="1"/>
      <c r="HY2" s="106"/>
      <c r="HZ2" s="1"/>
      <c r="IA2" s="1"/>
      <c r="IB2" s="1"/>
      <c r="IC2" s="1"/>
      <c r="ID2" s="1"/>
      <c r="IE2" s="1"/>
      <c r="IF2" s="1"/>
      <c r="IG2" s="106"/>
      <c r="IH2" s="1"/>
      <c r="II2" s="1"/>
      <c r="IJ2" s="1"/>
      <c r="IK2" s="1"/>
      <c r="IL2" s="1"/>
      <c r="IM2" s="1"/>
      <c r="IN2" s="1"/>
      <c r="IO2" s="106"/>
      <c r="IP2" s="1"/>
      <c r="IQ2" s="1"/>
      <c r="IR2" s="1"/>
      <c r="IS2" s="1"/>
      <c r="IT2" s="1"/>
      <c r="IU2" s="1"/>
      <c r="IV2" s="1"/>
    </row>
    <row r="3" spans="1:6" s="117" customFormat="1" ht="15.75" customHeight="1" thickBot="1">
      <c r="A3" s="111" t="s">
        <v>27</v>
      </c>
      <c r="B3" s="112" t="s">
        <v>28</v>
      </c>
      <c r="C3" s="113" t="s">
        <v>29</v>
      </c>
      <c r="D3" s="114" t="s">
        <v>11</v>
      </c>
      <c r="E3" s="115" t="s">
        <v>122</v>
      </c>
      <c r="F3" s="116" t="s">
        <v>30</v>
      </c>
    </row>
    <row r="4" spans="1:6" ht="12">
      <c r="A4" s="118">
        <v>160</v>
      </c>
      <c r="B4" s="119" t="s">
        <v>37</v>
      </c>
      <c r="C4" s="120">
        <v>5243</v>
      </c>
      <c r="D4" s="121">
        <v>219821981.72</v>
      </c>
      <c r="E4" s="122">
        <f>D4/1.95583</f>
        <v>112393194.56189956</v>
      </c>
      <c r="F4" s="123">
        <v>107260392</v>
      </c>
    </row>
    <row r="5" spans="1:6" ht="12">
      <c r="A5" s="118">
        <v>106</v>
      </c>
      <c r="B5" s="119" t="s">
        <v>34</v>
      </c>
      <c r="C5" s="120">
        <v>14337</v>
      </c>
      <c r="D5" s="121">
        <v>200020840.76</v>
      </c>
      <c r="E5" s="122">
        <f aca="true" t="shared" si="0" ref="E5:E64">D5/1.95583</f>
        <v>102269031.95062965</v>
      </c>
      <c r="F5" s="123">
        <v>59705838</v>
      </c>
    </row>
    <row r="6" spans="1:6" ht="12">
      <c r="A6" s="118">
        <v>187</v>
      </c>
      <c r="B6" s="119" t="s">
        <v>33</v>
      </c>
      <c r="C6" s="120">
        <v>366</v>
      </c>
      <c r="D6" s="121">
        <v>198348003.45</v>
      </c>
      <c r="E6" s="122">
        <f t="shared" si="0"/>
        <v>101413723.81546453</v>
      </c>
      <c r="F6" s="123">
        <v>48480838</v>
      </c>
    </row>
    <row r="7" spans="1:6" ht="12">
      <c r="A7" s="118">
        <v>107</v>
      </c>
      <c r="B7" s="119" t="s">
        <v>43</v>
      </c>
      <c r="C7" s="120">
        <v>32292</v>
      </c>
      <c r="D7" s="121">
        <v>145994498.63</v>
      </c>
      <c r="E7" s="122">
        <f t="shared" si="0"/>
        <v>74645801.84883144</v>
      </c>
      <c r="F7" s="123">
        <v>102519554</v>
      </c>
    </row>
    <row r="8" spans="1:6" ht="12">
      <c r="A8" s="118">
        <v>108</v>
      </c>
      <c r="B8" s="119" t="s">
        <v>42</v>
      </c>
      <c r="C8" s="120">
        <v>4423</v>
      </c>
      <c r="D8" s="121">
        <v>115279392.18</v>
      </c>
      <c r="E8" s="122">
        <f t="shared" si="0"/>
        <v>58941417.29086884</v>
      </c>
      <c r="F8" s="123">
        <v>52524076</v>
      </c>
    </row>
    <row r="9" spans="1:6" ht="12">
      <c r="A9" s="118">
        <v>143</v>
      </c>
      <c r="B9" s="119" t="s">
        <v>41</v>
      </c>
      <c r="C9" s="120">
        <v>62758</v>
      </c>
      <c r="D9" s="121">
        <v>107282450.32</v>
      </c>
      <c r="E9" s="122">
        <f t="shared" si="0"/>
        <v>54852645.84345265</v>
      </c>
      <c r="F9" s="123">
        <v>234415274</v>
      </c>
    </row>
    <row r="10" spans="1:6" ht="12">
      <c r="A10" s="118">
        <v>132</v>
      </c>
      <c r="B10" s="119" t="s">
        <v>40</v>
      </c>
      <c r="C10" s="120">
        <v>10013</v>
      </c>
      <c r="D10" s="121">
        <v>70571636.95</v>
      </c>
      <c r="E10" s="122">
        <f t="shared" si="0"/>
        <v>36082705.01526207</v>
      </c>
      <c r="F10" s="123">
        <v>27419654</v>
      </c>
    </row>
    <row r="11" spans="1:6" ht="12">
      <c r="A11" s="118">
        <v>116</v>
      </c>
      <c r="B11" s="119" t="s">
        <v>35</v>
      </c>
      <c r="C11" s="120">
        <v>2687</v>
      </c>
      <c r="D11" s="121">
        <v>70141911.3</v>
      </c>
      <c r="E11" s="122">
        <f t="shared" si="0"/>
        <v>35862989.77927529</v>
      </c>
      <c r="F11" s="123">
        <v>11281966</v>
      </c>
    </row>
    <row r="12" spans="1:6" ht="12">
      <c r="A12" s="118">
        <v>226</v>
      </c>
      <c r="B12" s="119" t="s">
        <v>95</v>
      </c>
      <c r="C12" s="120">
        <v>272</v>
      </c>
      <c r="D12" s="121">
        <v>49822347.41</v>
      </c>
      <c r="E12" s="122">
        <f t="shared" si="0"/>
        <v>25473761.73287044</v>
      </c>
      <c r="F12" s="123">
        <v>7516001</v>
      </c>
    </row>
    <row r="13" spans="1:6" ht="12">
      <c r="A13" s="118">
        <v>209</v>
      </c>
      <c r="B13" s="119" t="s">
        <v>39</v>
      </c>
      <c r="C13" s="120">
        <v>21364</v>
      </c>
      <c r="D13" s="121">
        <v>45681973.12</v>
      </c>
      <c r="E13" s="122">
        <f t="shared" si="0"/>
        <v>23356821.973279886</v>
      </c>
      <c r="F13" s="123">
        <v>56406716</v>
      </c>
    </row>
    <row r="14" spans="1:6" ht="12">
      <c r="A14" s="118">
        <v>197</v>
      </c>
      <c r="B14" s="119" t="s">
        <v>49</v>
      </c>
      <c r="C14" s="120">
        <v>50</v>
      </c>
      <c r="D14" s="121">
        <v>38746201.94</v>
      </c>
      <c r="E14" s="122">
        <f t="shared" si="0"/>
        <v>19810618.47911117</v>
      </c>
      <c r="F14" s="123">
        <v>114068</v>
      </c>
    </row>
    <row r="15" spans="1:6" ht="12">
      <c r="A15" s="118">
        <v>193</v>
      </c>
      <c r="B15" s="119" t="s">
        <v>45</v>
      </c>
      <c r="C15" s="120">
        <v>2895</v>
      </c>
      <c r="D15" s="121">
        <v>33112685.33</v>
      </c>
      <c r="E15" s="122">
        <f t="shared" si="0"/>
        <v>16930247.173834126</v>
      </c>
      <c r="F15" s="123">
        <v>12293578</v>
      </c>
    </row>
    <row r="16" spans="1:6" ht="12">
      <c r="A16" s="118">
        <v>185</v>
      </c>
      <c r="B16" s="119" t="s">
        <v>68</v>
      </c>
      <c r="C16" s="120">
        <v>791</v>
      </c>
      <c r="D16" s="121">
        <v>28918519.19</v>
      </c>
      <c r="E16" s="122">
        <f t="shared" si="0"/>
        <v>14785804.078064045</v>
      </c>
      <c r="F16" s="123">
        <v>10023656</v>
      </c>
    </row>
    <row r="17" spans="1:6" ht="12">
      <c r="A17" s="118">
        <v>159</v>
      </c>
      <c r="B17" s="119" t="s">
        <v>44</v>
      </c>
      <c r="C17" s="120">
        <v>10293</v>
      </c>
      <c r="D17" s="121">
        <v>23283488.92</v>
      </c>
      <c r="E17" s="122">
        <f t="shared" si="0"/>
        <v>11904658.85071811</v>
      </c>
      <c r="F17" s="123">
        <v>34169119</v>
      </c>
    </row>
    <row r="18" spans="1:6" ht="12">
      <c r="A18" s="118">
        <v>129</v>
      </c>
      <c r="B18" s="119" t="s">
        <v>96</v>
      </c>
      <c r="C18" s="120">
        <v>6665</v>
      </c>
      <c r="D18" s="121">
        <v>20925877.22</v>
      </c>
      <c r="E18" s="122">
        <f t="shared" si="0"/>
        <v>10699231.129494894</v>
      </c>
      <c r="F18" s="123">
        <v>169810833</v>
      </c>
    </row>
    <row r="19" spans="1:6" ht="12">
      <c r="A19" s="118">
        <v>202</v>
      </c>
      <c r="B19" s="119" t="s">
        <v>59</v>
      </c>
      <c r="C19" s="120">
        <v>2293</v>
      </c>
      <c r="D19" s="121">
        <v>16264944.09</v>
      </c>
      <c r="E19" s="122">
        <f t="shared" si="0"/>
        <v>8316133.861327416</v>
      </c>
      <c r="F19" s="123">
        <v>214951334</v>
      </c>
    </row>
    <row r="20" spans="1:6" ht="12">
      <c r="A20" s="118">
        <v>140</v>
      </c>
      <c r="B20" s="119" t="s">
        <v>51</v>
      </c>
      <c r="C20" s="120">
        <v>1375</v>
      </c>
      <c r="D20" s="121">
        <v>15945896.63</v>
      </c>
      <c r="E20" s="122">
        <f t="shared" si="0"/>
        <v>8153007.485313142</v>
      </c>
      <c r="F20" s="123">
        <v>46413970</v>
      </c>
    </row>
    <row r="21" spans="1:6" ht="12">
      <c r="A21" s="118">
        <v>206</v>
      </c>
      <c r="B21" s="119" t="s">
        <v>71</v>
      </c>
      <c r="C21" s="120">
        <v>46</v>
      </c>
      <c r="D21" s="121">
        <v>15845324.97</v>
      </c>
      <c r="E21" s="122">
        <f t="shared" si="0"/>
        <v>8101586.012076715</v>
      </c>
      <c r="F21" s="123">
        <v>15321486</v>
      </c>
    </row>
    <row r="22" spans="1:6" ht="12">
      <c r="A22" s="118">
        <v>133</v>
      </c>
      <c r="B22" s="119" t="s">
        <v>38</v>
      </c>
      <c r="C22" s="120">
        <v>71</v>
      </c>
      <c r="D22" s="121">
        <v>15841425.4</v>
      </c>
      <c r="E22" s="122">
        <f t="shared" si="0"/>
        <v>8099592.193595558</v>
      </c>
      <c r="F22" s="123">
        <v>1947166</v>
      </c>
    </row>
    <row r="23" spans="1:6" ht="12">
      <c r="A23" s="118">
        <v>214</v>
      </c>
      <c r="B23" s="119" t="s">
        <v>73</v>
      </c>
      <c r="C23" s="120">
        <v>3009</v>
      </c>
      <c r="D23" s="121">
        <v>12570099.1</v>
      </c>
      <c r="E23" s="122">
        <f t="shared" si="0"/>
        <v>6426989.615661893</v>
      </c>
      <c r="F23" s="123">
        <v>32140936</v>
      </c>
    </row>
    <row r="24" spans="1:6" ht="12">
      <c r="A24" s="118">
        <v>224</v>
      </c>
      <c r="B24" s="119" t="s">
        <v>46</v>
      </c>
      <c r="C24" s="120">
        <v>2832</v>
      </c>
      <c r="D24" s="121">
        <v>10720605.57</v>
      </c>
      <c r="E24" s="122">
        <f t="shared" si="0"/>
        <v>5481358.589447958</v>
      </c>
      <c r="F24" s="123">
        <v>5006352</v>
      </c>
    </row>
    <row r="25" spans="1:6" ht="12">
      <c r="A25" s="118">
        <v>170</v>
      </c>
      <c r="B25" s="119" t="s">
        <v>61</v>
      </c>
      <c r="C25" s="120">
        <v>3412</v>
      </c>
      <c r="D25" s="121">
        <v>9916338.85</v>
      </c>
      <c r="E25" s="122">
        <f t="shared" si="0"/>
        <v>5070143.545195646</v>
      </c>
      <c r="F25" s="123">
        <v>5292667</v>
      </c>
    </row>
    <row r="26" spans="1:6" ht="12">
      <c r="A26" s="118">
        <v>117</v>
      </c>
      <c r="B26" s="119" t="s">
        <v>55</v>
      </c>
      <c r="C26" s="120">
        <v>5860</v>
      </c>
      <c r="D26" s="121">
        <v>9779956.85</v>
      </c>
      <c r="E26" s="122">
        <f t="shared" si="0"/>
        <v>5000412.535854343</v>
      </c>
      <c r="F26" s="123">
        <v>11262080</v>
      </c>
    </row>
    <row r="27" spans="1:6" ht="12">
      <c r="A27" s="118">
        <v>130</v>
      </c>
      <c r="B27" s="119" t="s">
        <v>36</v>
      </c>
      <c r="C27" s="120">
        <v>2157</v>
      </c>
      <c r="D27" s="121">
        <v>8258746.09</v>
      </c>
      <c r="E27" s="122">
        <f t="shared" si="0"/>
        <v>4222629.824678014</v>
      </c>
      <c r="F27" s="123">
        <v>9707509</v>
      </c>
    </row>
    <row r="28" spans="1:6" ht="12">
      <c r="A28" s="118">
        <v>135</v>
      </c>
      <c r="B28" s="119" t="s">
        <v>63</v>
      </c>
      <c r="C28" s="120">
        <v>2476</v>
      </c>
      <c r="D28" s="121">
        <v>6801652.19</v>
      </c>
      <c r="E28" s="122">
        <f t="shared" si="0"/>
        <v>3477629.5434674798</v>
      </c>
      <c r="F28" s="123">
        <v>6306921</v>
      </c>
    </row>
    <row r="29" spans="1:6" ht="12">
      <c r="A29" s="118">
        <v>101</v>
      </c>
      <c r="B29" s="119" t="s">
        <v>54</v>
      </c>
      <c r="C29" s="120">
        <v>4513</v>
      </c>
      <c r="D29" s="121">
        <v>5432920.29</v>
      </c>
      <c r="E29" s="122">
        <f t="shared" si="0"/>
        <v>2777808.035463205</v>
      </c>
      <c r="F29" s="123">
        <v>11443406</v>
      </c>
    </row>
    <row r="30" spans="1:6" ht="12">
      <c r="A30" s="118">
        <v>144</v>
      </c>
      <c r="B30" s="119" t="s">
        <v>69</v>
      </c>
      <c r="C30" s="120">
        <v>5341</v>
      </c>
      <c r="D30" s="121">
        <v>5251343.04</v>
      </c>
      <c r="E30" s="122">
        <f t="shared" si="0"/>
        <v>2684969.061728269</v>
      </c>
      <c r="F30" s="123">
        <v>15240957</v>
      </c>
    </row>
    <row r="31" spans="1:6" ht="12">
      <c r="A31" s="118">
        <v>102</v>
      </c>
      <c r="B31" s="119" t="s">
        <v>66</v>
      </c>
      <c r="C31" s="120">
        <v>2827</v>
      </c>
      <c r="D31" s="121">
        <v>5223544.94</v>
      </c>
      <c r="E31" s="122">
        <f t="shared" si="0"/>
        <v>2670756.1188855884</v>
      </c>
      <c r="F31" s="123">
        <v>4779515</v>
      </c>
    </row>
    <row r="32" spans="1:6" ht="12">
      <c r="A32" s="118">
        <v>157</v>
      </c>
      <c r="B32" s="119" t="s">
        <v>58</v>
      </c>
      <c r="C32" s="120">
        <v>3307</v>
      </c>
      <c r="D32" s="121">
        <v>4900149.29</v>
      </c>
      <c r="E32" s="122">
        <f t="shared" si="0"/>
        <v>2505406.5486264145</v>
      </c>
      <c r="F32" s="123">
        <v>3010212</v>
      </c>
    </row>
    <row r="33" spans="1:6" ht="12">
      <c r="A33" s="118">
        <v>127</v>
      </c>
      <c r="B33" s="119" t="s">
        <v>80</v>
      </c>
      <c r="C33" s="120">
        <v>542</v>
      </c>
      <c r="D33" s="121">
        <v>4693018.46</v>
      </c>
      <c r="E33" s="122">
        <f t="shared" si="0"/>
        <v>2399502.2369019804</v>
      </c>
      <c r="F33" s="123">
        <v>3036542</v>
      </c>
    </row>
    <row r="34" spans="1:6" ht="12">
      <c r="A34" s="118">
        <v>168</v>
      </c>
      <c r="B34" s="119" t="s">
        <v>60</v>
      </c>
      <c r="C34" s="120">
        <v>2650</v>
      </c>
      <c r="D34" s="121">
        <v>4504254.64</v>
      </c>
      <c r="E34" s="122">
        <f t="shared" si="0"/>
        <v>2302988.828272396</v>
      </c>
      <c r="F34" s="123">
        <v>3361525</v>
      </c>
    </row>
    <row r="35" spans="1:6" ht="12">
      <c r="A35" s="118">
        <v>119</v>
      </c>
      <c r="B35" s="119" t="s">
        <v>72</v>
      </c>
      <c r="C35" s="120">
        <v>878</v>
      </c>
      <c r="D35" s="121">
        <v>4363659.55</v>
      </c>
      <c r="E35" s="122">
        <f t="shared" si="0"/>
        <v>2231103.7002193443</v>
      </c>
      <c r="F35" s="123">
        <v>1772161</v>
      </c>
    </row>
    <row r="36" spans="1:6" ht="12">
      <c r="A36" s="118">
        <v>104</v>
      </c>
      <c r="B36" s="119" t="s">
        <v>56</v>
      </c>
      <c r="C36" s="120">
        <v>849</v>
      </c>
      <c r="D36" s="121">
        <v>4162823.98</v>
      </c>
      <c r="E36" s="122">
        <f t="shared" si="0"/>
        <v>2128418.1038229293</v>
      </c>
      <c r="F36" s="123">
        <v>2550751</v>
      </c>
    </row>
    <row r="37" spans="1:6" ht="12">
      <c r="A37" s="118">
        <v>207</v>
      </c>
      <c r="B37" s="119" t="s">
        <v>64</v>
      </c>
      <c r="C37" s="120">
        <v>206</v>
      </c>
      <c r="D37" s="121">
        <v>3290270.37</v>
      </c>
      <c r="E37" s="122">
        <f t="shared" si="0"/>
        <v>1682288.527121478</v>
      </c>
      <c r="F37" s="123">
        <v>4739166</v>
      </c>
    </row>
    <row r="38" spans="1:6" ht="12">
      <c r="A38" s="118">
        <v>203</v>
      </c>
      <c r="B38" s="119" t="s">
        <v>67</v>
      </c>
      <c r="C38" s="120">
        <v>2078</v>
      </c>
      <c r="D38" s="121">
        <v>2414174.08</v>
      </c>
      <c r="E38" s="122">
        <f t="shared" si="0"/>
        <v>1234347.6068983502</v>
      </c>
      <c r="F38" s="123">
        <v>1839008</v>
      </c>
    </row>
    <row r="39" spans="1:6" ht="12">
      <c r="A39" s="118">
        <v>201</v>
      </c>
      <c r="B39" s="119" t="s">
        <v>47</v>
      </c>
      <c r="C39" s="120">
        <v>615</v>
      </c>
      <c r="D39" s="121">
        <v>1809044.94</v>
      </c>
      <c r="E39" s="122">
        <f t="shared" si="0"/>
        <v>924949.9905411002</v>
      </c>
      <c r="F39" s="123">
        <v>631703</v>
      </c>
    </row>
    <row r="40" spans="1:6" ht="12">
      <c r="A40" s="118">
        <v>125</v>
      </c>
      <c r="B40" s="119" t="s">
        <v>48</v>
      </c>
      <c r="C40" s="120">
        <v>6355</v>
      </c>
      <c r="D40" s="121">
        <v>1748943.91</v>
      </c>
      <c r="E40" s="122">
        <f t="shared" si="0"/>
        <v>894220.8218505698</v>
      </c>
      <c r="F40" s="123">
        <v>822248</v>
      </c>
    </row>
    <row r="41" spans="1:6" ht="12">
      <c r="A41" s="118">
        <v>204</v>
      </c>
      <c r="B41" s="119" t="s">
        <v>57</v>
      </c>
      <c r="C41" s="120">
        <v>72</v>
      </c>
      <c r="D41" s="121">
        <v>1502806.48</v>
      </c>
      <c r="E41" s="122">
        <f t="shared" si="0"/>
        <v>768372.7522330673</v>
      </c>
      <c r="F41" s="123">
        <v>138429</v>
      </c>
    </row>
    <row r="42" spans="1:6" ht="12">
      <c r="A42" s="118">
        <v>158</v>
      </c>
      <c r="B42" s="119" t="s">
        <v>65</v>
      </c>
      <c r="C42" s="120">
        <v>1200</v>
      </c>
      <c r="D42" s="121">
        <v>1436848.97</v>
      </c>
      <c r="E42" s="122">
        <f t="shared" si="0"/>
        <v>734649.2128661489</v>
      </c>
      <c r="F42" s="123">
        <v>3960466</v>
      </c>
    </row>
    <row r="43" spans="1:6" ht="12">
      <c r="A43" s="118">
        <v>161</v>
      </c>
      <c r="B43" s="119" t="s">
        <v>70</v>
      </c>
      <c r="C43" s="120">
        <v>792</v>
      </c>
      <c r="D43" s="121">
        <v>1184866.06</v>
      </c>
      <c r="E43" s="122">
        <f t="shared" si="0"/>
        <v>605812.3967829515</v>
      </c>
      <c r="F43" s="123">
        <v>1083562</v>
      </c>
    </row>
    <row r="44" spans="1:6" ht="12">
      <c r="A44" s="118">
        <v>195</v>
      </c>
      <c r="B44" s="119" t="s">
        <v>74</v>
      </c>
      <c r="C44" s="120">
        <v>1007</v>
      </c>
      <c r="D44" s="121">
        <v>1148636.94</v>
      </c>
      <c r="E44" s="122">
        <f t="shared" si="0"/>
        <v>587288.741864068</v>
      </c>
      <c r="F44" s="123">
        <v>770280</v>
      </c>
    </row>
    <row r="45" spans="1:6" ht="12">
      <c r="A45" s="118">
        <v>121</v>
      </c>
      <c r="B45" s="119" t="s">
        <v>75</v>
      </c>
      <c r="C45" s="120">
        <v>1001</v>
      </c>
      <c r="D45" s="121">
        <v>1040634.11</v>
      </c>
      <c r="E45" s="122">
        <f t="shared" si="0"/>
        <v>532067.7717388526</v>
      </c>
      <c r="F45" s="123">
        <v>7331081</v>
      </c>
    </row>
    <row r="46" spans="1:6" ht="12">
      <c r="A46" s="118">
        <v>198</v>
      </c>
      <c r="B46" s="119" t="s">
        <v>52</v>
      </c>
      <c r="C46" s="120">
        <v>214</v>
      </c>
      <c r="D46" s="121">
        <v>1034041.16</v>
      </c>
      <c r="E46" s="122">
        <f t="shared" si="0"/>
        <v>528696.8499307199</v>
      </c>
      <c r="F46" s="123">
        <v>407542</v>
      </c>
    </row>
    <row r="47" spans="1:6" ht="12">
      <c r="A47" s="118">
        <v>153</v>
      </c>
      <c r="B47" s="119" t="s">
        <v>77</v>
      </c>
      <c r="C47" s="120">
        <v>846</v>
      </c>
      <c r="D47" s="121">
        <v>722079.48</v>
      </c>
      <c r="E47" s="122">
        <f t="shared" si="0"/>
        <v>369193.37570238725</v>
      </c>
      <c r="F47" s="123">
        <v>477977</v>
      </c>
    </row>
    <row r="48" spans="1:6" ht="12">
      <c r="A48" s="118">
        <v>179</v>
      </c>
      <c r="B48" s="119" t="s">
        <v>79</v>
      </c>
      <c r="C48" s="120">
        <v>305</v>
      </c>
      <c r="D48" s="121">
        <v>539684.01</v>
      </c>
      <c r="E48" s="122">
        <f t="shared" si="0"/>
        <v>275936.0527244188</v>
      </c>
      <c r="F48" s="123">
        <v>268363</v>
      </c>
    </row>
    <row r="49" spans="1:6" ht="12">
      <c r="A49" s="118">
        <v>154</v>
      </c>
      <c r="B49" s="119" t="s">
        <v>81</v>
      </c>
      <c r="C49" s="120">
        <v>155</v>
      </c>
      <c r="D49" s="121">
        <v>509969.6</v>
      </c>
      <c r="E49" s="122">
        <f t="shared" si="0"/>
        <v>260743.31613688305</v>
      </c>
      <c r="F49" s="123">
        <v>1794400</v>
      </c>
    </row>
    <row r="50" spans="1:6" ht="12">
      <c r="A50" s="118">
        <v>128</v>
      </c>
      <c r="B50" s="119" t="s">
        <v>62</v>
      </c>
      <c r="C50" s="120">
        <v>304</v>
      </c>
      <c r="D50" s="121">
        <v>499988.13</v>
      </c>
      <c r="E50" s="122">
        <f t="shared" si="0"/>
        <v>255639.87156347945</v>
      </c>
      <c r="F50" s="123">
        <v>136786</v>
      </c>
    </row>
    <row r="51" spans="1:6" ht="12">
      <c r="A51" s="118">
        <v>109</v>
      </c>
      <c r="B51" s="119" t="s">
        <v>82</v>
      </c>
      <c r="C51" s="120">
        <v>248</v>
      </c>
      <c r="D51" s="121">
        <v>484212.05</v>
      </c>
      <c r="E51" s="122">
        <f t="shared" si="0"/>
        <v>247573.68994237742</v>
      </c>
      <c r="F51" s="123">
        <v>254950</v>
      </c>
    </row>
    <row r="52" spans="1:6" ht="12">
      <c r="A52" s="118">
        <v>210</v>
      </c>
      <c r="B52" s="119" t="s">
        <v>76</v>
      </c>
      <c r="C52" s="120">
        <v>303</v>
      </c>
      <c r="D52" s="121">
        <v>461222.65</v>
      </c>
      <c r="E52" s="122">
        <f t="shared" si="0"/>
        <v>235819.3963688051</v>
      </c>
      <c r="F52" s="123">
        <v>283237</v>
      </c>
    </row>
    <row r="53" spans="1:6" ht="12">
      <c r="A53" s="118">
        <v>148</v>
      </c>
      <c r="B53" s="119" t="s">
        <v>84</v>
      </c>
      <c r="C53" s="120">
        <v>638</v>
      </c>
      <c r="D53" s="121">
        <v>441532.74</v>
      </c>
      <c r="E53" s="122">
        <f t="shared" si="0"/>
        <v>225752.10524432082</v>
      </c>
      <c r="F53" s="123">
        <v>141917</v>
      </c>
    </row>
    <row r="54" spans="1:6" ht="12">
      <c r="A54" s="118">
        <v>215</v>
      </c>
      <c r="B54" s="119" t="s">
        <v>98</v>
      </c>
      <c r="C54" s="120">
        <v>159</v>
      </c>
      <c r="D54" s="121">
        <v>260524.31</v>
      </c>
      <c r="E54" s="122">
        <f t="shared" si="0"/>
        <v>133203.9645572468</v>
      </c>
      <c r="F54" s="123">
        <v>132879</v>
      </c>
    </row>
    <row r="55" spans="1:6" ht="12">
      <c r="A55" s="118">
        <v>118</v>
      </c>
      <c r="B55" s="119" t="s">
        <v>97</v>
      </c>
      <c r="C55" s="120">
        <v>271</v>
      </c>
      <c r="D55" s="121">
        <v>231900.34</v>
      </c>
      <c r="E55" s="122">
        <f t="shared" si="0"/>
        <v>118568.76108864267</v>
      </c>
      <c r="F55" s="123">
        <v>183816</v>
      </c>
    </row>
    <row r="56" spans="1:6" ht="12">
      <c r="A56" s="118">
        <v>221</v>
      </c>
      <c r="B56" s="119" t="s">
        <v>78</v>
      </c>
      <c r="C56" s="120">
        <v>155</v>
      </c>
      <c r="D56" s="121">
        <v>219533.53</v>
      </c>
      <c r="E56" s="122">
        <f t="shared" si="0"/>
        <v>112245.71153934646</v>
      </c>
      <c r="F56" s="123">
        <v>136875</v>
      </c>
    </row>
    <row r="57" spans="1:6" ht="12">
      <c r="A57" s="118">
        <v>150</v>
      </c>
      <c r="B57" s="119" t="s">
        <v>83</v>
      </c>
      <c r="C57" s="120">
        <v>154</v>
      </c>
      <c r="D57" s="121">
        <v>148450.51</v>
      </c>
      <c r="E57" s="122">
        <f t="shared" si="0"/>
        <v>75901.54052243805</v>
      </c>
      <c r="F57" s="123">
        <v>198306</v>
      </c>
    </row>
    <row r="58" spans="1:6" ht="12">
      <c r="A58" s="118">
        <v>183</v>
      </c>
      <c r="B58" s="119" t="s">
        <v>110</v>
      </c>
      <c r="C58" s="120">
        <v>141</v>
      </c>
      <c r="D58" s="121">
        <v>130257.35</v>
      </c>
      <c r="E58" s="122">
        <f t="shared" si="0"/>
        <v>66599.52552113426</v>
      </c>
      <c r="F58" s="123">
        <v>104879</v>
      </c>
    </row>
    <row r="59" spans="1:6" ht="12">
      <c r="A59" s="118">
        <v>105</v>
      </c>
      <c r="B59" s="119" t="s">
        <v>53</v>
      </c>
      <c r="C59" s="120">
        <v>3</v>
      </c>
      <c r="D59" s="121">
        <v>72622.93</v>
      </c>
      <c r="E59" s="122">
        <f t="shared" si="0"/>
        <v>37131.51449768129</v>
      </c>
      <c r="F59" s="123">
        <v>20065</v>
      </c>
    </row>
    <row r="60" spans="1:6" ht="12">
      <c r="A60" s="118">
        <v>151</v>
      </c>
      <c r="B60" s="119" t="s">
        <v>99</v>
      </c>
      <c r="C60" s="120">
        <v>17</v>
      </c>
      <c r="D60" s="121">
        <v>21615.02</v>
      </c>
      <c r="E60" s="122">
        <f t="shared" si="0"/>
        <v>11051.584237893887</v>
      </c>
      <c r="F60" s="123">
        <v>7955</v>
      </c>
    </row>
    <row r="61" spans="1:6" ht="12">
      <c r="A61" s="118">
        <v>156</v>
      </c>
      <c r="B61" s="119" t="s">
        <v>50</v>
      </c>
      <c r="C61" s="120">
        <v>18</v>
      </c>
      <c r="D61" s="121">
        <v>13384.93</v>
      </c>
      <c r="E61" s="122">
        <f t="shared" si="0"/>
        <v>6843.606039379701</v>
      </c>
      <c r="F61" s="123">
        <v>5453</v>
      </c>
    </row>
    <row r="62" spans="1:6" ht="12">
      <c r="A62" s="118">
        <v>167</v>
      </c>
      <c r="B62" s="119" t="s">
        <v>85</v>
      </c>
      <c r="C62" s="120">
        <v>2</v>
      </c>
      <c r="D62" s="121">
        <v>3894.4</v>
      </c>
      <c r="E62" s="122">
        <f t="shared" si="0"/>
        <v>1991.1751021305533</v>
      </c>
      <c r="F62" s="123">
        <v>6800</v>
      </c>
    </row>
    <row r="63" spans="1:6" ht="12">
      <c r="A63" s="118">
        <v>227</v>
      </c>
      <c r="B63" s="119" t="s">
        <v>100</v>
      </c>
      <c r="C63" s="120">
        <v>1</v>
      </c>
      <c r="D63" s="121">
        <v>39.8</v>
      </c>
      <c r="E63" s="122">
        <f t="shared" si="0"/>
        <v>20.349416871609495</v>
      </c>
      <c r="F63" s="123">
        <v>20</v>
      </c>
    </row>
    <row r="64" spans="1:6" ht="12.75" thickBot="1">
      <c r="A64" s="124">
        <v>222</v>
      </c>
      <c r="B64" s="125" t="s">
        <v>111</v>
      </c>
      <c r="C64" s="126">
        <v>1</v>
      </c>
      <c r="D64" s="127">
        <v>30</v>
      </c>
      <c r="E64" s="131">
        <f t="shared" si="0"/>
        <v>15.338756435886555</v>
      </c>
      <c r="F64" s="128">
        <v>100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2010-12-30T14:34:48Z</cp:lastPrinted>
  <dcterms:created xsi:type="dcterms:W3CDTF">2007-12-20T14:02:34Z</dcterms:created>
  <dcterms:modified xsi:type="dcterms:W3CDTF">2023-10-09T14:09:10Z</dcterms:modified>
  <cp:category/>
  <cp:version/>
  <cp:contentType/>
  <cp:contentStatus/>
</cp:coreProperties>
</file>