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7" windowWidth="14448" windowHeight="12948" activeTab="0"/>
  </bookViews>
  <sheets>
    <sheet name="Indices" sheetId="1" r:id="rId1"/>
    <sheet name="Capitalisation" sheetId="2" r:id="rId2"/>
    <sheet name="Capitalisation_GDP" sheetId="3" r:id="rId3"/>
    <sheet name="Trade" sheetId="4" r:id="rId4"/>
    <sheet name="New issues" sheetId="5" r:id="rId5"/>
    <sheet name="BSE Members" sheetId="6" r:id="rId6"/>
  </sheets>
  <definedNames>
    <definedName name="ExternalData1" localSheetId="3">'Trade'!#REF!</definedName>
    <definedName name="ExternalData1_1" localSheetId="3">'Trade'!$A$24:$E$33</definedName>
    <definedName name="ExternalData1_2" localSheetId="3">'Trade'!#REF!</definedName>
    <definedName name="ExternalData1_3" localSheetId="3">'Trade'!$A$24:$E$33</definedName>
  </definedNames>
  <calcPr fullCalcOnLoad="1"/>
</workbook>
</file>

<file path=xl/sharedStrings.xml><?xml version="1.0" encoding="utf-8"?>
<sst xmlns="http://schemas.openxmlformats.org/spreadsheetml/2006/main" count="162" uniqueCount="123">
  <si>
    <t>SOFIX</t>
  </si>
  <si>
    <t>-</t>
  </si>
  <si>
    <t>BG REIT</t>
  </si>
  <si>
    <t>BG 40</t>
  </si>
  <si>
    <t>BG TR30</t>
  </si>
  <si>
    <t>No</t>
  </si>
  <si>
    <t>Indices of BSE-Sofia</t>
  </si>
  <si>
    <t>Index</t>
  </si>
  <si>
    <t>Change</t>
  </si>
  <si>
    <t>TOTAL:</t>
  </si>
  <si>
    <t>Market Capitalisation / Gross Domestic Product</t>
  </si>
  <si>
    <t>Indicator</t>
  </si>
  <si>
    <t>Market Capitalisation (mln. BGN)</t>
  </si>
  <si>
    <t>GDP as per BNB data (mln. BGN)</t>
  </si>
  <si>
    <t>Market Capitalisation/GDP</t>
  </si>
  <si>
    <t>Average Daily Values</t>
  </si>
  <si>
    <t>Trades</t>
  </si>
  <si>
    <t>Turnover (BGN)</t>
  </si>
  <si>
    <t>Lots</t>
  </si>
  <si>
    <t xml:space="preserve">Total: </t>
  </si>
  <si>
    <t>New Issues Admitted to Trading on BSE-Sofia</t>
  </si>
  <si>
    <t>Issues of Financial Instruments</t>
  </si>
  <si>
    <t>IPO of shares</t>
  </si>
  <si>
    <t>Secondary public offering of shares (SPVs excluded)</t>
  </si>
  <si>
    <t>Shares of SPVs</t>
  </si>
  <si>
    <t>Bonds</t>
  </si>
  <si>
    <t>Units of mutual funds</t>
  </si>
  <si>
    <t>Warrants</t>
  </si>
  <si>
    <t>Capital increase through rights</t>
  </si>
  <si>
    <t>Inv. Intermediary "Bulbrokers"</t>
  </si>
  <si>
    <t>CB "Central Cooperative Bank"</t>
  </si>
  <si>
    <t>CB "Corporate Commercial Bank"</t>
  </si>
  <si>
    <t>Inv. Intermediary "First Financial Brokerage House"</t>
  </si>
  <si>
    <t>Inv. Intermediary "Euro - Finance"</t>
  </si>
  <si>
    <t>CB "UniCredit Bulbank" AD</t>
  </si>
  <si>
    <t>Inv. Intermediary "Karoll"</t>
  </si>
  <si>
    <t>Inv. Intermediary "Sofia International Securities"</t>
  </si>
  <si>
    <t>Inv. Intermediary "BenchMark Finance"</t>
  </si>
  <si>
    <t>Inv. Intermediary "AVS Finans"</t>
  </si>
  <si>
    <t>Inv. Intermediary "Adamant Capital Partners" AD</t>
  </si>
  <si>
    <t>Inv. Intermediary "Elana Trading"</t>
  </si>
  <si>
    <t>Inv. Intermediary "Capman"</t>
  </si>
  <si>
    <t>Inv. Intermediary "Financial House FINA-S"</t>
  </si>
  <si>
    <t>CB "Allianz Bank Bulgaria"</t>
  </si>
  <si>
    <t>Inv. Intermediary "UG Market"</t>
  </si>
  <si>
    <t>CB "ING Bank N.V.- Sofia Branch"</t>
  </si>
  <si>
    <t>CB "Raiffeisen Bank Bulgaria"</t>
  </si>
  <si>
    <t>Inv. Intermediary "KBC Securities N.V. - Bulgaria"</t>
  </si>
  <si>
    <t>Inv. Intermediary "TBI Invest"</t>
  </si>
  <si>
    <t>Inv. Intermediary "Zagora Finakorp"</t>
  </si>
  <si>
    <t>CB "United Bulgarian Bank"</t>
  </si>
  <si>
    <t>Inv. Intermediary "Balkan Investment Company"</t>
  </si>
  <si>
    <t>Inv. Intermediary "Real Finance"</t>
  </si>
  <si>
    <t>Inv. Intermediary "Status Invest"</t>
  </si>
  <si>
    <t>Inv. Intermediary "Zlaten Lev Brokers"</t>
  </si>
  <si>
    <t>CB "DSK Bank"</t>
  </si>
  <si>
    <t>Inv. Intermediary "Bull Trend Brokerage"</t>
  </si>
  <si>
    <t>CB "Texim Bank"</t>
  </si>
  <si>
    <t>Inv. Intermediary "Beta Corp"</t>
  </si>
  <si>
    <t>CB "Investbank"</t>
  </si>
  <si>
    <t>Inv. Intermediary "Intercapital Markets"</t>
  </si>
  <si>
    <t>Inv. Intermediary "Financial House Ever"</t>
  </si>
  <si>
    <t>Inv. Intermediary "Somony Financial Brokerage"</t>
  </si>
  <si>
    <t>CB "First Investment Bank"</t>
  </si>
  <si>
    <t>Inv. Intermediary "Aval IN"</t>
  </si>
  <si>
    <t>Inv. Intermediary "Deltastock"</t>
  </si>
  <si>
    <t>Inv. Intermediary "Varchev Finance"</t>
  </si>
  <si>
    <t>Inv. Intermediary "Dealing Financial Company"</t>
  </si>
  <si>
    <t>CB "International Asset Bank"</t>
  </si>
  <si>
    <t>Inv. Intermediary "Naba Invest"</t>
  </si>
  <si>
    <t>Inv. Intermediary "IP Favorit"</t>
  </si>
  <si>
    <t>Inv. Intermediary "Capital Invest" EAD</t>
  </si>
  <si>
    <t>Inv. Intermediary "Capital Markets"</t>
  </si>
  <si>
    <t>Inv. Intermediary "Positiva"</t>
  </si>
  <si>
    <t>Inv. Intermediary "BG ProInvest"</t>
  </si>
  <si>
    <t>Inv. Intermediary "ABV Investment"</t>
  </si>
  <si>
    <t>Inv. Intermediary "D.I.S.L. Securities"</t>
  </si>
  <si>
    <t>CB "Municipal Bank"</t>
  </si>
  <si>
    <t>Inv. Intermediary "Focal Point Investments"</t>
  </si>
  <si>
    <t>Inv. Intermediary "Balkan Advisory Company IP"</t>
  </si>
  <si>
    <t>Inv. Intermediary "Factory"</t>
  </si>
  <si>
    <t>CB "BACB"</t>
  </si>
  <si>
    <t>BSE Member</t>
  </si>
  <si>
    <t>Traded volume (lots)</t>
  </si>
  <si>
    <t>Premium Equities Segment (BSE Main Market)</t>
  </si>
  <si>
    <t>Standard Equities Segment (BSE Main Market)</t>
  </si>
  <si>
    <t>Special Purpose Vehicles Segment (BSE Main Market)</t>
  </si>
  <si>
    <t>Compensatory Instruments Segment  (BSE Main Market)</t>
  </si>
  <si>
    <t>Equities Segment (BaSE Alternative Market)</t>
  </si>
  <si>
    <t>Special Purpose Vehicles Segment (BaSE Alternative Market)</t>
  </si>
  <si>
    <t>Privatisation Segment</t>
  </si>
  <si>
    <t>Total Values</t>
  </si>
  <si>
    <t>CB "Credit Agricole Bulgaria"</t>
  </si>
  <si>
    <t>* Double counted and sorted by turnover</t>
  </si>
  <si>
    <t xml:space="preserve">Market Segment </t>
  </si>
  <si>
    <t>SPVs Segment (BaSE Alternative Market)</t>
  </si>
  <si>
    <t>SPVs Segment (BSE Main Market)</t>
  </si>
  <si>
    <t>Trading on the regulated market of BSE-Sofia in 2013</t>
  </si>
  <si>
    <t>OTC trades announced via BSE-Sofia in 2013</t>
  </si>
  <si>
    <t>Bonds Segment (BSE Main Market)</t>
  </si>
  <si>
    <t>UCITs Segment (BSE Main Market)</t>
  </si>
  <si>
    <t>Structured Products Segment (BSE Main Market)</t>
  </si>
  <si>
    <t>Subscription Rights Segment (BSE Main Market)</t>
  </si>
  <si>
    <t>Number of sessions</t>
  </si>
  <si>
    <t>Inv. Intermediary "De Novo" EAD</t>
  </si>
  <si>
    <t>CB "Eurobank Bulgaria" AD</t>
  </si>
  <si>
    <t>CB "Piraeus Вank Bulgaria"</t>
  </si>
  <si>
    <t>CB "Unionbank"</t>
  </si>
  <si>
    <t>Inv. Intermediary "Standard Investment AD"</t>
  </si>
  <si>
    <t>Inv. Intermediary "UniTrader" EAD</t>
  </si>
  <si>
    <t>Inv. Intermediary "RNK Capital" AD</t>
  </si>
  <si>
    <t>CB "Austrian Bulgarian Investment Group" AD</t>
  </si>
  <si>
    <t>CB "Tokuda Bank"</t>
  </si>
  <si>
    <t>CB "TBI Bank" EAD</t>
  </si>
  <si>
    <t>Trading Results of BSE Members on the Regulated Market of BSE-Sofia in 2013</t>
  </si>
  <si>
    <t xml:space="preserve">TOTAL: </t>
  </si>
  <si>
    <t>Market Capitalisation</t>
  </si>
  <si>
    <t>Market Segment/Market</t>
  </si>
  <si>
    <t>in BGN</t>
  </si>
  <si>
    <t>in EUR</t>
  </si>
  <si>
    <t>Market Capitalisation (mln. EUR)</t>
  </si>
  <si>
    <t>GDP as per BNB data (mln. EUR)</t>
  </si>
  <si>
    <t>Turnover (EUR)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</si>
</sst>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2]dd\ mmmm\ yyyy\ &quot;г.&quot;"/>
    <numFmt numFmtId="194" formatCode="[$-809]dd\ mmmm\ yyyy;@"/>
    <numFmt numFmtId="195" formatCode="[$-809]d\ mmmm\ yyyy;@"/>
    <numFmt numFmtId="196" formatCode="[$-F800]dddd\,\ mmmm\ dd\,\ yyyy"/>
  </numFmts>
  <fonts count="4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195" fontId="1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194" fontId="1" fillId="0" borderId="19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96" fontId="1" fillId="0" borderId="28" xfId="0" applyNumberFormat="1" applyFont="1" applyBorder="1" applyAlignment="1">
      <alignment horizontal="center" vertical="center"/>
    </xf>
    <xf numFmtId="196" fontId="1" fillId="0" borderId="2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3" fontId="1" fillId="0" borderId="3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10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4" fontId="47" fillId="0" borderId="16" xfId="57" applyNumberFormat="1" applyFont="1" applyBorder="1" applyAlignment="1">
      <alignment vertical="center"/>
      <protection/>
    </xf>
    <xf numFmtId="4" fontId="47" fillId="0" borderId="17" xfId="57" applyNumberFormat="1" applyFont="1" applyBorder="1" applyAlignment="1">
      <alignment vertical="center"/>
      <protection/>
    </xf>
    <xf numFmtId="10" fontId="1" fillId="0" borderId="3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94" fontId="1" fillId="0" borderId="13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10" fontId="2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47" fillId="0" borderId="15" xfId="57" applyNumberFormat="1" applyFont="1" applyBorder="1" applyAlignment="1">
      <alignment vertical="center"/>
      <protection/>
    </xf>
    <xf numFmtId="3" fontId="47" fillId="0" borderId="11" xfId="57" applyNumberFormat="1" applyFont="1" applyBorder="1" applyAlignment="1">
      <alignment vertical="center"/>
      <protection/>
    </xf>
    <xf numFmtId="3" fontId="47" fillId="0" borderId="44" xfId="57" applyNumberFormat="1" applyFont="1" applyBorder="1" applyAlignment="1">
      <alignment vertical="center"/>
      <protection/>
    </xf>
    <xf numFmtId="3" fontId="47" fillId="0" borderId="12" xfId="57" applyNumberFormat="1" applyFont="1" applyBorder="1" applyAlignment="1">
      <alignment vertical="center"/>
      <protection/>
    </xf>
    <xf numFmtId="3" fontId="2" fillId="0" borderId="44" xfId="0" applyNumberFormat="1" applyFont="1" applyBorder="1" applyAlignment="1">
      <alignment vertical="center"/>
    </xf>
    <xf numFmtId="3" fontId="47" fillId="0" borderId="16" xfId="57" applyNumberFormat="1" applyFont="1" applyBorder="1" applyAlignment="1">
      <alignment vertical="center"/>
      <protection/>
    </xf>
    <xf numFmtId="3" fontId="47" fillId="0" borderId="10" xfId="57" applyNumberFormat="1" applyFont="1" applyBorder="1" applyAlignment="1">
      <alignment vertical="center"/>
      <protection/>
    </xf>
    <xf numFmtId="3" fontId="47" fillId="0" borderId="35" xfId="57" applyNumberFormat="1" applyFont="1" applyBorder="1" applyAlignment="1">
      <alignment vertical="center"/>
      <protection/>
    </xf>
    <xf numFmtId="0" fontId="2" fillId="0" borderId="45" xfId="0" applyFont="1" applyBorder="1" applyAlignment="1">
      <alignment vertical="center"/>
    </xf>
    <xf numFmtId="3" fontId="47" fillId="0" borderId="17" xfId="57" applyNumberFormat="1" applyFont="1" applyBorder="1" applyAlignment="1">
      <alignment vertical="center"/>
      <protection/>
    </xf>
    <xf numFmtId="3" fontId="47" fillId="0" borderId="18" xfId="57" applyNumberFormat="1" applyFont="1" applyBorder="1" applyAlignment="1">
      <alignment vertical="center"/>
      <protection/>
    </xf>
    <xf numFmtId="3" fontId="47" fillId="0" borderId="39" xfId="57" applyNumberFormat="1" applyFont="1" applyBorder="1" applyAlignment="1">
      <alignment vertical="center"/>
      <protection/>
    </xf>
    <xf numFmtId="0" fontId="1" fillId="0" borderId="4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47" fillId="0" borderId="47" xfId="57" applyNumberFormat="1" applyFont="1" applyBorder="1" applyAlignment="1">
      <alignment vertical="center"/>
      <protection/>
    </xf>
    <xf numFmtId="3" fontId="47" fillId="0" borderId="48" xfId="57" applyNumberFormat="1" applyFont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58" applyFont="1" applyAlignment="1">
      <alignment vertical="center"/>
      <protection/>
    </xf>
    <xf numFmtId="3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0" xfId="58" applyFont="1" applyAlignment="1">
      <alignment horizontal="center" vertical="center"/>
      <protection/>
    </xf>
    <xf numFmtId="0" fontId="2" fillId="0" borderId="11" xfId="58" applyFont="1" applyBorder="1" applyAlignment="1">
      <alignment vertical="center"/>
      <protection/>
    </xf>
    <xf numFmtId="4" fontId="2" fillId="0" borderId="11" xfId="0" applyNumberFormat="1" applyFont="1" applyBorder="1" applyAlignment="1">
      <alignment vertical="center"/>
    </xf>
    <xf numFmtId="0" fontId="2" fillId="0" borderId="10" xfId="58" applyFont="1" applyBorder="1" applyAlignment="1">
      <alignment vertical="center"/>
      <protection/>
    </xf>
    <xf numFmtId="4" fontId="2" fillId="0" borderId="10" xfId="0" applyNumberFormat="1" applyFont="1" applyBorder="1" applyAlignment="1">
      <alignment vertical="center"/>
    </xf>
    <xf numFmtId="0" fontId="2" fillId="0" borderId="16" xfId="58" applyFont="1" applyBorder="1" applyAlignment="1">
      <alignment horizontal="center" vertical="center"/>
      <protection/>
    </xf>
    <xf numFmtId="3" fontId="2" fillId="0" borderId="10" xfId="58" applyNumberFormat="1" applyFont="1" applyBorder="1" applyAlignment="1">
      <alignment vertical="center"/>
      <protection/>
    </xf>
    <xf numFmtId="4" fontId="2" fillId="0" borderId="10" xfId="58" applyNumberFormat="1" applyFont="1" applyBorder="1" applyAlignment="1">
      <alignment vertical="center"/>
      <protection/>
    </xf>
    <xf numFmtId="3" fontId="2" fillId="0" borderId="35" xfId="58" applyNumberFormat="1" applyFont="1" applyBorder="1" applyAlignment="1">
      <alignment vertical="center"/>
      <protection/>
    </xf>
    <xf numFmtId="0" fontId="2" fillId="0" borderId="22" xfId="58" applyFont="1" applyBorder="1" applyAlignment="1">
      <alignment horizontal="center" vertical="center"/>
      <protection/>
    </xf>
    <xf numFmtId="0" fontId="2" fillId="0" borderId="23" xfId="58" applyFont="1" applyBorder="1" applyAlignment="1">
      <alignment vertical="center"/>
      <protection/>
    </xf>
    <xf numFmtId="3" fontId="2" fillId="0" borderId="23" xfId="58" applyNumberFormat="1" applyFont="1" applyBorder="1" applyAlignment="1">
      <alignment vertical="center"/>
      <protection/>
    </xf>
    <xf numFmtId="4" fontId="2" fillId="0" borderId="23" xfId="58" applyNumberFormat="1" applyFont="1" applyBorder="1" applyAlignment="1">
      <alignment vertical="center"/>
      <protection/>
    </xf>
    <xf numFmtId="4" fontId="2" fillId="0" borderId="23" xfId="0" applyNumberFormat="1" applyFont="1" applyBorder="1" applyAlignment="1">
      <alignment vertical="center"/>
    </xf>
    <xf numFmtId="3" fontId="2" fillId="0" borderId="40" xfId="58" applyNumberFormat="1" applyFont="1" applyBorder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3" fontId="2" fillId="0" borderId="0" xfId="58" applyNumberFormat="1" applyFont="1" applyAlignment="1">
      <alignment vertical="center"/>
      <protection/>
    </xf>
    <xf numFmtId="4" fontId="2" fillId="0" borderId="0" xfId="58" applyNumberFormat="1" applyFont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embers-Monthly-Accumulated-20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6.140625" style="18" customWidth="1"/>
    <col min="2" max="2" width="25.7109375" style="18" customWidth="1"/>
    <col min="3" max="3" width="24.8515625" style="18" customWidth="1"/>
    <col min="4" max="4" width="15.8515625" style="18" bestFit="1" customWidth="1"/>
    <col min="5" max="16384" width="9.140625" style="18" customWidth="1"/>
  </cols>
  <sheetData>
    <row r="2" spans="1:4" ht="13.5">
      <c r="A2" s="17" t="s">
        <v>6</v>
      </c>
      <c r="B2" s="17"/>
      <c r="C2" s="17"/>
      <c r="D2" s="17"/>
    </row>
    <row r="3" ht="12.75" thickBot="1"/>
    <row r="4" spans="1:4" ht="16.5" customHeight="1" thickBot="1">
      <c r="A4" s="19" t="s">
        <v>7</v>
      </c>
      <c r="B4" s="30">
        <v>41638</v>
      </c>
      <c r="C4" s="30">
        <v>41271</v>
      </c>
      <c r="D4" s="20" t="s">
        <v>8</v>
      </c>
    </row>
    <row r="5" spans="1:4" ht="12">
      <c r="A5" s="21" t="s">
        <v>0</v>
      </c>
      <c r="B5" s="22">
        <v>491.52</v>
      </c>
      <c r="C5" s="22">
        <v>345.46</v>
      </c>
      <c r="D5" s="23">
        <f>(B5-C5)/C5</f>
        <v>0.42279858739072546</v>
      </c>
    </row>
    <row r="6" spans="1:4" ht="12">
      <c r="A6" s="24" t="s">
        <v>3</v>
      </c>
      <c r="B6" s="25">
        <v>158.92</v>
      </c>
      <c r="C6" s="25">
        <v>125.11</v>
      </c>
      <c r="D6" s="23">
        <f>(B6-C6)/C6</f>
        <v>0.2702421868755494</v>
      </c>
    </row>
    <row r="7" spans="1:4" ht="12">
      <c r="A7" s="24" t="s">
        <v>4</v>
      </c>
      <c r="B7" s="25">
        <v>349.03</v>
      </c>
      <c r="C7" s="25">
        <v>257.87</v>
      </c>
      <c r="D7" s="23">
        <f>(B7-C7)/C7</f>
        <v>0.3535114592624189</v>
      </c>
    </row>
    <row r="8" spans="1:4" ht="12.75" thickBot="1">
      <c r="A8" s="26" t="s">
        <v>2</v>
      </c>
      <c r="B8" s="27">
        <v>88.66</v>
      </c>
      <c r="C8" s="27">
        <v>79.62</v>
      </c>
      <c r="D8" s="28">
        <f>(B8-C8)/C8</f>
        <v>0.11353931173072082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8.140625" style="18" customWidth="1"/>
    <col min="2" max="3" width="21.8515625" style="18" customWidth="1"/>
    <col min="4" max="5" width="22.57421875" style="18" customWidth="1"/>
    <col min="6" max="6" width="15.8515625" style="18" bestFit="1" customWidth="1"/>
    <col min="7" max="16384" width="9.140625" style="18" customWidth="1"/>
  </cols>
  <sheetData>
    <row r="2" spans="1:6" ht="13.5">
      <c r="A2" s="17" t="s">
        <v>116</v>
      </c>
      <c r="B2" s="17"/>
      <c r="C2" s="17"/>
      <c r="D2" s="17"/>
      <c r="E2" s="17"/>
      <c r="F2" s="17"/>
    </row>
    <row r="3" spans="1:6" ht="16.5" thickBot="1">
      <c r="A3" s="31"/>
      <c r="B3" s="31"/>
      <c r="C3" s="31"/>
      <c r="D3" s="31"/>
      <c r="E3" s="31"/>
      <c r="F3" s="31"/>
    </row>
    <row r="4" spans="1:6" ht="15.75" customHeight="1" thickBot="1">
      <c r="A4" s="32" t="s">
        <v>117</v>
      </c>
      <c r="B4" s="33">
        <v>41638</v>
      </c>
      <c r="C4" s="34"/>
      <c r="D4" s="33">
        <v>41271</v>
      </c>
      <c r="E4" s="34"/>
      <c r="F4" s="35" t="s">
        <v>8</v>
      </c>
    </row>
    <row r="5" spans="1:6" ht="17.25" customHeight="1" thickBot="1">
      <c r="A5" s="36"/>
      <c r="B5" s="37" t="s">
        <v>118</v>
      </c>
      <c r="C5" s="38" t="s">
        <v>119</v>
      </c>
      <c r="D5" s="37" t="s">
        <v>118</v>
      </c>
      <c r="E5" s="38" t="s">
        <v>119</v>
      </c>
      <c r="F5" s="39"/>
    </row>
    <row r="6" spans="1:6" ht="12">
      <c r="A6" s="45" t="s">
        <v>84</v>
      </c>
      <c r="B6" s="49">
        <v>1542505625.17</v>
      </c>
      <c r="C6" s="50">
        <f>B6/1.95583</f>
        <v>788670602.8489184</v>
      </c>
      <c r="D6" s="51">
        <v>971042240.41</v>
      </c>
      <c r="E6" s="52">
        <f>D6/1.95583</f>
        <v>496486013.8202195</v>
      </c>
      <c r="F6" s="55">
        <f aca="true" t="shared" si="0" ref="F6:F11">(B6-D6)/D6</f>
        <v>0.5885051761689718</v>
      </c>
    </row>
    <row r="7" spans="1:6" ht="12">
      <c r="A7" s="45" t="s">
        <v>85</v>
      </c>
      <c r="B7" s="51">
        <v>5698947637.67</v>
      </c>
      <c r="C7" s="50">
        <f>B7/1.95583</f>
        <v>2913825658.50304</v>
      </c>
      <c r="D7" s="51">
        <v>6068419097.27</v>
      </c>
      <c r="E7" s="52">
        <f>D7/1.95583</f>
        <v>3102733416.1302366</v>
      </c>
      <c r="F7" s="55">
        <f t="shared" si="0"/>
        <v>-0.06088430177246896</v>
      </c>
    </row>
    <row r="8" spans="1:6" ht="12">
      <c r="A8" s="45" t="s">
        <v>96</v>
      </c>
      <c r="B8" s="51">
        <v>516291022.85</v>
      </c>
      <c r="C8" s="50">
        <f>B8/1.95583</f>
        <v>263975408.31769633</v>
      </c>
      <c r="D8" s="51">
        <v>471043189.84</v>
      </c>
      <c r="E8" s="52">
        <f>D8/1.95583</f>
        <v>240840558.65796107</v>
      </c>
      <c r="F8" s="55">
        <f t="shared" si="0"/>
        <v>0.09605877759398126</v>
      </c>
    </row>
    <row r="9" spans="1:6" ht="12">
      <c r="A9" s="45" t="s">
        <v>88</v>
      </c>
      <c r="B9" s="57">
        <v>1059544647.6499999</v>
      </c>
      <c r="C9" s="50">
        <f>B9/1.95583</f>
        <v>541736576.1083529</v>
      </c>
      <c r="D9" s="51">
        <v>1073973000.96</v>
      </c>
      <c r="E9" s="52">
        <f>D9/1.95583</f>
        <v>549113676.0147866</v>
      </c>
      <c r="F9" s="55">
        <f t="shared" si="0"/>
        <v>-0.013434558687325477</v>
      </c>
    </row>
    <row r="10" spans="1:6" ht="12.75" thickBot="1">
      <c r="A10" s="46" t="s">
        <v>95</v>
      </c>
      <c r="B10" s="58">
        <v>1143483634.08</v>
      </c>
      <c r="C10" s="50">
        <f>B10/1.95583</f>
        <v>584653898.3858515</v>
      </c>
      <c r="D10" s="56">
        <v>1243612223.62</v>
      </c>
      <c r="E10" s="52">
        <f>D10/1.95583</f>
        <v>635848833.293282</v>
      </c>
      <c r="F10" s="55">
        <f t="shared" si="0"/>
        <v>-0.08051431759695811</v>
      </c>
    </row>
    <row r="11" spans="1:6" ht="18" customHeight="1" thickBot="1">
      <c r="A11" s="47" t="s">
        <v>115</v>
      </c>
      <c r="B11" s="53">
        <f>SUM(B6:B10)</f>
        <v>9960772567.42</v>
      </c>
      <c r="C11" s="54">
        <f>SUM(C6:C10)</f>
        <v>5092862144.163859</v>
      </c>
      <c r="D11" s="53">
        <f>SUM(D6:D10)</f>
        <v>9828089752.1</v>
      </c>
      <c r="E11" s="54">
        <f>SUM(E6:E10)</f>
        <v>5025022497.916485</v>
      </c>
      <c r="F11" s="59">
        <f t="shared" si="0"/>
        <v>0.013500366670099743</v>
      </c>
    </row>
    <row r="14" spans="1:6" ht="12.75">
      <c r="A14" s="44"/>
      <c r="B14" s="44"/>
      <c r="C14" s="44"/>
      <c r="D14" s="44"/>
      <c r="E14" s="44"/>
      <c r="F14" s="44"/>
    </row>
    <row r="15" spans="7:13" ht="12.75">
      <c r="G15" s="44"/>
      <c r="H15" s="44"/>
      <c r="I15" s="44"/>
      <c r="J15" s="44"/>
      <c r="K15" s="44"/>
      <c r="L15" s="44"/>
      <c r="M15" s="44"/>
    </row>
  </sheetData>
  <sheetProtection/>
  <mergeCells count="5">
    <mergeCell ref="A2:F2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7.28125" style="18" customWidth="1"/>
    <col min="2" max="2" width="22.8515625" style="18" customWidth="1"/>
    <col min="3" max="3" width="24.28125" style="18" customWidth="1"/>
    <col min="4" max="4" width="13.140625" style="60" bestFit="1" customWidth="1"/>
    <col min="5" max="6" width="13.00390625" style="60" bestFit="1" customWidth="1"/>
    <col min="7" max="16384" width="9.140625" style="18" customWidth="1"/>
  </cols>
  <sheetData>
    <row r="2" spans="1:3" ht="13.5">
      <c r="A2" s="17" t="s">
        <v>10</v>
      </c>
      <c r="B2" s="17"/>
      <c r="C2" s="17"/>
    </row>
    <row r="3" spans="1:2" ht="12.75" thickBot="1">
      <c r="A3" s="61"/>
      <c r="B3" s="61"/>
    </row>
    <row r="4" spans="1:6" ht="17.25" customHeight="1" thickBot="1">
      <c r="A4" s="19" t="s">
        <v>11</v>
      </c>
      <c r="B4" s="29">
        <v>41638</v>
      </c>
      <c r="C4" s="73">
        <v>41271</v>
      </c>
      <c r="D4" s="62"/>
      <c r="E4" s="62"/>
      <c r="F4" s="62"/>
    </row>
    <row r="5" spans="1:6" ht="12">
      <c r="A5" s="21" t="s">
        <v>12</v>
      </c>
      <c r="B5" s="63">
        <v>9960.77256742</v>
      </c>
      <c r="C5" s="64">
        <v>9828.0897521</v>
      </c>
      <c r="D5" s="65"/>
      <c r="E5" s="65"/>
      <c r="F5" s="65"/>
    </row>
    <row r="6" spans="1:6" ht="12">
      <c r="A6" s="21" t="s">
        <v>120</v>
      </c>
      <c r="B6" s="63">
        <f>B5/1.95583</f>
        <v>5092.862144163859</v>
      </c>
      <c r="C6" s="64">
        <f>C5/1.95583</f>
        <v>5025.022497916486</v>
      </c>
      <c r="D6" s="65"/>
      <c r="E6" s="65"/>
      <c r="F6" s="65"/>
    </row>
    <row r="7" spans="1:6" ht="12">
      <c r="A7" s="24" t="s">
        <v>13</v>
      </c>
      <c r="B7" s="66">
        <v>79453.63792</v>
      </c>
      <c r="C7" s="67">
        <v>77582.104193</v>
      </c>
      <c r="D7" s="65"/>
      <c r="E7" s="65"/>
      <c r="F7" s="65"/>
    </row>
    <row r="8" spans="1:6" ht="12">
      <c r="A8" s="68" t="s">
        <v>121</v>
      </c>
      <c r="B8" s="69">
        <f>B7/1.95583</f>
        <v>40624</v>
      </c>
      <c r="C8" s="74">
        <f>C7/1.95583</f>
        <v>39667.100000000006</v>
      </c>
      <c r="D8" s="65"/>
      <c r="E8" s="65"/>
      <c r="F8" s="65"/>
    </row>
    <row r="9" spans="1:6" ht="12.75" thickBot="1">
      <c r="A9" s="26" t="s">
        <v>14</v>
      </c>
      <c r="B9" s="70">
        <f>B5/B7</f>
        <v>0.12536584640025253</v>
      </c>
      <c r="C9" s="75">
        <f>C5/C7</f>
        <v>0.12667985554569114</v>
      </c>
      <c r="D9" s="71"/>
      <c r="E9" s="71"/>
      <c r="F9" s="71"/>
    </row>
    <row r="12" ht="12">
      <c r="B12" s="72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60.00390625" style="18" customWidth="1"/>
    <col min="2" max="2" width="12.28125" style="18" customWidth="1"/>
    <col min="3" max="4" width="17.57421875" style="18" customWidth="1"/>
    <col min="5" max="5" width="14.28125" style="18" customWidth="1"/>
    <col min="6" max="6" width="12.00390625" style="18" customWidth="1"/>
    <col min="7" max="8" width="18.140625" style="18" customWidth="1"/>
    <col min="9" max="9" width="14.28125" style="18" customWidth="1"/>
    <col min="10" max="10" width="10.7109375" style="18" hidden="1" customWidth="1"/>
    <col min="11" max="16384" width="9.140625" style="18" customWidth="1"/>
  </cols>
  <sheetData>
    <row r="2" spans="1:11" ht="13.5">
      <c r="A2" s="17" t="s">
        <v>97</v>
      </c>
      <c r="B2" s="17"/>
      <c r="C2" s="17"/>
      <c r="D2" s="17"/>
      <c r="E2" s="17"/>
      <c r="F2" s="17"/>
      <c r="G2" s="17"/>
      <c r="H2" s="17"/>
      <c r="I2" s="17"/>
      <c r="J2" s="76"/>
      <c r="K2" s="77"/>
    </row>
    <row r="3" ht="13.5" thickBot="1">
      <c r="K3" s="77"/>
    </row>
    <row r="4" spans="1:12" ht="16.5" customHeight="1" thickBot="1">
      <c r="A4" s="14" t="s">
        <v>94</v>
      </c>
      <c r="B4" s="78" t="s">
        <v>91</v>
      </c>
      <c r="C4" s="79"/>
      <c r="D4" s="80"/>
      <c r="E4" s="81"/>
      <c r="F4" s="78" t="s">
        <v>15</v>
      </c>
      <c r="G4" s="79"/>
      <c r="H4" s="80"/>
      <c r="I4" s="81"/>
      <c r="L4" s="60"/>
    </row>
    <row r="5" spans="1:12" ht="16.5" customHeight="1" thickBot="1">
      <c r="A5" s="15"/>
      <c r="B5" s="82" t="s">
        <v>16</v>
      </c>
      <c r="C5" s="83" t="s">
        <v>17</v>
      </c>
      <c r="D5" s="84" t="s">
        <v>122</v>
      </c>
      <c r="E5" s="85" t="s">
        <v>18</v>
      </c>
      <c r="F5" s="82" t="s">
        <v>16</v>
      </c>
      <c r="G5" s="83" t="s">
        <v>17</v>
      </c>
      <c r="H5" s="84" t="s">
        <v>122</v>
      </c>
      <c r="I5" s="85" t="s">
        <v>18</v>
      </c>
      <c r="J5" s="86" t="s">
        <v>103</v>
      </c>
      <c r="L5" s="60"/>
    </row>
    <row r="6" spans="1:10" ht="12">
      <c r="A6" s="87" t="s">
        <v>84</v>
      </c>
      <c r="B6" s="88">
        <v>26660</v>
      </c>
      <c r="C6" s="89">
        <v>147158175.53</v>
      </c>
      <c r="D6" s="90">
        <f>C6/1.95583</f>
        <v>75240780.40013702</v>
      </c>
      <c r="E6" s="91">
        <v>67891262</v>
      </c>
      <c r="F6" s="49">
        <f aca="true" t="shared" si="0" ref="F6:F16">B6/J6</f>
        <v>107.93522267206478</v>
      </c>
      <c r="G6" s="40">
        <f aca="true" t="shared" si="1" ref="G6:G16">C6/J6</f>
        <v>595782.0871659919</v>
      </c>
      <c r="H6" s="92">
        <f>G6/1.95583</f>
        <v>304618.5441301094</v>
      </c>
      <c r="I6" s="50">
        <f aca="true" t="shared" si="2" ref="I6:I16">E6/J6</f>
        <v>274863.40890688257</v>
      </c>
      <c r="J6" s="18">
        <v>247</v>
      </c>
    </row>
    <row r="7" spans="1:10" ht="12">
      <c r="A7" s="87" t="s">
        <v>85</v>
      </c>
      <c r="B7" s="93">
        <v>40156</v>
      </c>
      <c r="C7" s="94">
        <v>817525831.27</v>
      </c>
      <c r="D7" s="90">
        <f aca="true" t="shared" si="3" ref="D7:D16">C7/1.95583</f>
        <v>417994320.1965406</v>
      </c>
      <c r="E7" s="95">
        <v>263642277</v>
      </c>
      <c r="F7" s="49">
        <f t="shared" si="0"/>
        <v>162.5748987854251</v>
      </c>
      <c r="G7" s="40">
        <f t="shared" si="1"/>
        <v>3309821.179230769</v>
      </c>
      <c r="H7" s="92">
        <f aca="true" t="shared" si="4" ref="H7:H16">G7/1.95583</f>
        <v>1692284.6971519862</v>
      </c>
      <c r="I7" s="50">
        <f t="shared" si="2"/>
        <v>1067377.6396761134</v>
      </c>
      <c r="J7" s="18">
        <v>247</v>
      </c>
    </row>
    <row r="8" spans="1:10" ht="12">
      <c r="A8" s="87" t="s">
        <v>86</v>
      </c>
      <c r="B8" s="93">
        <v>9995</v>
      </c>
      <c r="C8" s="94">
        <v>150741067.06</v>
      </c>
      <c r="D8" s="90">
        <f t="shared" si="3"/>
        <v>77072683.75063273</v>
      </c>
      <c r="E8" s="95">
        <v>86476533</v>
      </c>
      <c r="F8" s="49">
        <f t="shared" si="0"/>
        <v>40.465587044534416</v>
      </c>
      <c r="G8" s="40">
        <f t="shared" si="1"/>
        <v>610287.7208906882</v>
      </c>
      <c r="H8" s="92">
        <f t="shared" si="4"/>
        <v>312035.15688515274</v>
      </c>
      <c r="I8" s="50">
        <f t="shared" si="2"/>
        <v>350107.4210526316</v>
      </c>
      <c r="J8" s="18">
        <v>247</v>
      </c>
    </row>
    <row r="9" spans="1:10" ht="12">
      <c r="A9" s="87" t="s">
        <v>99</v>
      </c>
      <c r="B9" s="93">
        <v>441</v>
      </c>
      <c r="C9" s="94">
        <v>211626438.39</v>
      </c>
      <c r="D9" s="90">
        <f t="shared" si="3"/>
        <v>108202879.79527873</v>
      </c>
      <c r="E9" s="95">
        <v>115731</v>
      </c>
      <c r="F9" s="49">
        <f t="shared" si="0"/>
        <v>1.785425101214575</v>
      </c>
      <c r="G9" s="40">
        <f t="shared" si="1"/>
        <v>856787.1999595141</v>
      </c>
      <c r="H9" s="92">
        <f t="shared" si="4"/>
        <v>438068.33925214055</v>
      </c>
      <c r="I9" s="50">
        <f t="shared" si="2"/>
        <v>468.54655870445345</v>
      </c>
      <c r="J9" s="18">
        <v>247</v>
      </c>
    </row>
    <row r="10" spans="1:10" ht="12">
      <c r="A10" s="87" t="s">
        <v>100</v>
      </c>
      <c r="B10" s="93">
        <v>24</v>
      </c>
      <c r="C10" s="94">
        <v>8467265.08</v>
      </c>
      <c r="D10" s="90">
        <f t="shared" si="3"/>
        <v>4329243.891340249</v>
      </c>
      <c r="E10" s="95">
        <v>8530681</v>
      </c>
      <c r="F10" s="49">
        <f t="shared" si="0"/>
        <v>0.09716599190283401</v>
      </c>
      <c r="G10" s="40">
        <f t="shared" si="1"/>
        <v>34280.42542510122</v>
      </c>
      <c r="H10" s="92">
        <f t="shared" si="4"/>
        <v>17527.303203806678</v>
      </c>
      <c r="I10" s="50">
        <f t="shared" si="2"/>
        <v>34537.17004048583</v>
      </c>
      <c r="J10" s="18">
        <v>247</v>
      </c>
    </row>
    <row r="11" spans="1:10" ht="12">
      <c r="A11" s="87" t="s">
        <v>87</v>
      </c>
      <c r="B11" s="93">
        <v>4810</v>
      </c>
      <c r="C11" s="94">
        <v>17244892.69</v>
      </c>
      <c r="D11" s="90">
        <f t="shared" si="3"/>
        <v>8817173.624497017</v>
      </c>
      <c r="E11" s="95">
        <v>49399716</v>
      </c>
      <c r="F11" s="49">
        <f t="shared" si="0"/>
        <v>19.473684210526315</v>
      </c>
      <c r="G11" s="40">
        <f t="shared" si="1"/>
        <v>69817.3793117409</v>
      </c>
      <c r="H11" s="92">
        <f t="shared" si="4"/>
        <v>35697.05920848995</v>
      </c>
      <c r="I11" s="50">
        <f t="shared" si="2"/>
        <v>199998.85020242914</v>
      </c>
      <c r="J11" s="18">
        <v>247</v>
      </c>
    </row>
    <row r="12" spans="1:10" ht="12">
      <c r="A12" s="87" t="s">
        <v>101</v>
      </c>
      <c r="B12" s="93">
        <v>68</v>
      </c>
      <c r="C12" s="94">
        <v>26229.06</v>
      </c>
      <c r="D12" s="90">
        <f t="shared" si="3"/>
        <v>13410.705429408488</v>
      </c>
      <c r="E12" s="95">
        <v>188520</v>
      </c>
      <c r="F12" s="49">
        <f t="shared" si="0"/>
        <v>0.27530364372469635</v>
      </c>
      <c r="G12" s="40">
        <f t="shared" si="1"/>
        <v>106.19052631578948</v>
      </c>
      <c r="H12" s="92">
        <f t="shared" si="4"/>
        <v>54.29435396521655</v>
      </c>
      <c r="I12" s="50">
        <f t="shared" si="2"/>
        <v>763.2388663967612</v>
      </c>
      <c r="J12" s="18">
        <v>247</v>
      </c>
    </row>
    <row r="13" spans="1:10" ht="12">
      <c r="A13" s="87" t="s">
        <v>102</v>
      </c>
      <c r="B13" s="93">
        <v>294</v>
      </c>
      <c r="C13" s="94">
        <v>195351.13</v>
      </c>
      <c r="D13" s="90">
        <f t="shared" si="3"/>
        <v>99881.44675150704</v>
      </c>
      <c r="E13" s="95">
        <v>160315649</v>
      </c>
      <c r="F13" s="49">
        <f t="shared" si="0"/>
        <v>1.1902834008097165</v>
      </c>
      <c r="G13" s="40">
        <f t="shared" si="1"/>
        <v>790.8952631578948</v>
      </c>
      <c r="H13" s="92">
        <f t="shared" si="4"/>
        <v>404.3783269291783</v>
      </c>
      <c r="I13" s="50">
        <f t="shared" si="2"/>
        <v>649051.2105263158</v>
      </c>
      <c r="J13" s="18">
        <v>247</v>
      </c>
    </row>
    <row r="14" spans="1:10" ht="12">
      <c r="A14" s="87" t="s">
        <v>88</v>
      </c>
      <c r="B14" s="93">
        <v>3976</v>
      </c>
      <c r="C14" s="94">
        <v>156967358.7</v>
      </c>
      <c r="D14" s="90">
        <f t="shared" si="3"/>
        <v>80256136.11612462</v>
      </c>
      <c r="E14" s="95">
        <v>64139553</v>
      </c>
      <c r="F14" s="49">
        <f t="shared" si="0"/>
        <v>16.097165991902834</v>
      </c>
      <c r="G14" s="40">
        <f t="shared" si="1"/>
        <v>635495.3793522266</v>
      </c>
      <c r="H14" s="92">
        <f t="shared" si="4"/>
        <v>324923.62800050445</v>
      </c>
      <c r="I14" s="50">
        <f t="shared" si="2"/>
        <v>259674.3036437247</v>
      </c>
      <c r="J14" s="18">
        <v>247</v>
      </c>
    </row>
    <row r="15" spans="1:10" ht="12">
      <c r="A15" s="87" t="s">
        <v>89</v>
      </c>
      <c r="B15" s="93">
        <v>645</v>
      </c>
      <c r="C15" s="94">
        <v>11819147.49</v>
      </c>
      <c r="D15" s="90">
        <f t="shared" si="3"/>
        <v>6043034.154297664</v>
      </c>
      <c r="E15" s="95">
        <v>5056561</v>
      </c>
      <c r="F15" s="49">
        <f t="shared" si="0"/>
        <v>2.611336032388664</v>
      </c>
      <c r="G15" s="40">
        <f t="shared" si="1"/>
        <v>47850.799554655874</v>
      </c>
      <c r="H15" s="92">
        <f t="shared" si="4"/>
        <v>24465.725321043177</v>
      </c>
      <c r="I15" s="50">
        <f t="shared" si="2"/>
        <v>20471.906882591094</v>
      </c>
      <c r="J15" s="18">
        <v>247</v>
      </c>
    </row>
    <row r="16" spans="1:10" ht="12.75" thickBot="1">
      <c r="A16" s="96" t="s">
        <v>90</v>
      </c>
      <c r="B16" s="97">
        <v>0</v>
      </c>
      <c r="C16" s="98">
        <v>0</v>
      </c>
      <c r="D16" s="90">
        <f t="shared" si="3"/>
        <v>0</v>
      </c>
      <c r="E16" s="99">
        <v>0</v>
      </c>
      <c r="F16" s="49">
        <f t="shared" si="0"/>
        <v>0</v>
      </c>
      <c r="G16" s="40">
        <f t="shared" si="1"/>
        <v>0</v>
      </c>
      <c r="H16" s="92">
        <f t="shared" si="4"/>
        <v>0</v>
      </c>
      <c r="I16" s="50">
        <f t="shared" si="2"/>
        <v>0</v>
      </c>
      <c r="J16" s="18">
        <v>247</v>
      </c>
    </row>
    <row r="17" spans="1:10" ht="17.25" customHeight="1" thickBot="1">
      <c r="A17" s="100" t="s">
        <v>19</v>
      </c>
      <c r="B17" s="48">
        <f aca="true" t="shared" si="5" ref="B17:I17">SUM(B6:B16)</f>
        <v>87069</v>
      </c>
      <c r="C17" s="42">
        <f t="shared" si="5"/>
        <v>1521771756.4</v>
      </c>
      <c r="D17" s="43">
        <f>SUM(D6:D16)</f>
        <v>778069544.0810297</v>
      </c>
      <c r="E17" s="43">
        <f t="shared" si="5"/>
        <v>705756483</v>
      </c>
      <c r="F17" s="53">
        <f t="shared" si="5"/>
        <v>352.50607287449384</v>
      </c>
      <c r="G17" s="42">
        <f t="shared" si="5"/>
        <v>6161019.256680162</v>
      </c>
      <c r="H17" s="43">
        <f>SUM(H6:H16)</f>
        <v>3150079.1258341274</v>
      </c>
      <c r="I17" s="54">
        <f t="shared" si="5"/>
        <v>2857313.6963562756</v>
      </c>
      <c r="J17" s="18">
        <v>247</v>
      </c>
    </row>
    <row r="18" spans="1:9" ht="12">
      <c r="A18" s="101"/>
      <c r="B18" s="102"/>
      <c r="C18" s="103"/>
      <c r="D18" s="103"/>
      <c r="E18" s="102"/>
      <c r="F18" s="104"/>
      <c r="G18" s="104"/>
      <c r="H18" s="104"/>
      <c r="I18" s="104"/>
    </row>
    <row r="20" spans="1:10" ht="13.5">
      <c r="A20" s="17" t="s">
        <v>98</v>
      </c>
      <c r="B20" s="17"/>
      <c r="C20" s="17"/>
      <c r="D20" s="17"/>
      <c r="E20" s="17"/>
      <c r="F20" s="17"/>
      <c r="G20" s="17"/>
      <c r="H20" s="17"/>
      <c r="I20" s="17"/>
      <c r="J20" s="76"/>
    </row>
    <row r="21" spans="6:10" ht="16.5" thickBot="1">
      <c r="F21" s="105"/>
      <c r="G21" s="105"/>
      <c r="H21" s="105"/>
      <c r="I21" s="105"/>
      <c r="J21" s="1"/>
    </row>
    <row r="22" spans="1:9" ht="15.75" customHeight="1" thickBot="1">
      <c r="A22" s="14" t="s">
        <v>94</v>
      </c>
      <c r="B22" s="78" t="s">
        <v>91</v>
      </c>
      <c r="C22" s="79"/>
      <c r="D22" s="80"/>
      <c r="E22" s="81"/>
      <c r="F22" s="78" t="s">
        <v>15</v>
      </c>
      <c r="G22" s="79"/>
      <c r="H22" s="80"/>
      <c r="I22" s="81"/>
    </row>
    <row r="23" spans="1:10" ht="17.25" customHeight="1" thickBot="1">
      <c r="A23" s="15"/>
      <c r="B23" s="82" t="s">
        <v>16</v>
      </c>
      <c r="C23" s="83" t="s">
        <v>17</v>
      </c>
      <c r="D23" s="84" t="s">
        <v>122</v>
      </c>
      <c r="E23" s="85" t="s">
        <v>18</v>
      </c>
      <c r="F23" s="82" t="s">
        <v>16</v>
      </c>
      <c r="G23" s="83" t="s">
        <v>17</v>
      </c>
      <c r="H23" s="84" t="s">
        <v>122</v>
      </c>
      <c r="I23" s="85" t="s">
        <v>18</v>
      </c>
      <c r="J23" s="86" t="s">
        <v>103</v>
      </c>
    </row>
    <row r="24" spans="1:10" ht="12">
      <c r="A24" s="87" t="s">
        <v>84</v>
      </c>
      <c r="B24" s="89">
        <v>552</v>
      </c>
      <c r="C24" s="89">
        <v>86606780.37</v>
      </c>
      <c r="D24" s="90">
        <f>C24/1.95583</f>
        <v>44281343.65972503</v>
      </c>
      <c r="E24" s="90">
        <v>115404286</v>
      </c>
      <c r="F24" s="49">
        <f aca="true" t="shared" si="6" ref="F24:F33">B24/J24</f>
        <v>2.2348178137651824</v>
      </c>
      <c r="G24" s="40">
        <f aca="true" t="shared" si="7" ref="G24:G33">C24/J24</f>
        <v>350634.738340081</v>
      </c>
      <c r="H24" s="92">
        <f>G24/1.95583</f>
        <v>179276.69497864385</v>
      </c>
      <c r="I24" s="50">
        <f aca="true" t="shared" si="8" ref="I24:I33">E24/J24</f>
        <v>467223.82995951414</v>
      </c>
      <c r="J24" s="18">
        <v>247</v>
      </c>
    </row>
    <row r="25" spans="1:10" ht="12">
      <c r="A25" s="87" t="s">
        <v>85</v>
      </c>
      <c r="B25" s="94">
        <v>690</v>
      </c>
      <c r="C25" s="94">
        <v>193752982.86</v>
      </c>
      <c r="D25" s="90">
        <f aca="true" t="shared" si="9" ref="D25:D33">C25/1.95583</f>
        <v>99064327.09386809</v>
      </c>
      <c r="E25" s="106">
        <v>205899914</v>
      </c>
      <c r="F25" s="49">
        <f t="shared" si="6"/>
        <v>2.7935222672064777</v>
      </c>
      <c r="G25" s="40">
        <f t="shared" si="7"/>
        <v>784425.0318218624</v>
      </c>
      <c r="H25" s="92">
        <f aca="true" t="shared" si="10" ref="H25:H33">G25/1.95583</f>
        <v>401070.1501776036</v>
      </c>
      <c r="I25" s="50">
        <f t="shared" si="8"/>
        <v>833602.8906882592</v>
      </c>
      <c r="J25" s="18">
        <v>247</v>
      </c>
    </row>
    <row r="26" spans="1:10" ht="12">
      <c r="A26" s="87" t="s">
        <v>86</v>
      </c>
      <c r="B26" s="94">
        <v>215</v>
      </c>
      <c r="C26" s="94">
        <v>37602810.71</v>
      </c>
      <c r="D26" s="90">
        <f t="shared" si="9"/>
        <v>19226011.826181214</v>
      </c>
      <c r="E26" s="106">
        <v>33758801</v>
      </c>
      <c r="F26" s="49">
        <f t="shared" si="6"/>
        <v>0.8704453441295547</v>
      </c>
      <c r="G26" s="40">
        <f t="shared" si="7"/>
        <v>152238.10004048582</v>
      </c>
      <c r="H26" s="92">
        <f t="shared" si="10"/>
        <v>77838.1045594381</v>
      </c>
      <c r="I26" s="50">
        <f t="shared" si="8"/>
        <v>136675.3076923077</v>
      </c>
      <c r="J26" s="18">
        <v>247</v>
      </c>
    </row>
    <row r="27" spans="1:10" ht="12">
      <c r="A27" s="87" t="s">
        <v>99</v>
      </c>
      <c r="B27" s="94">
        <v>51</v>
      </c>
      <c r="C27" s="94">
        <v>92590859.29</v>
      </c>
      <c r="D27" s="90">
        <f t="shared" si="9"/>
        <v>47340954.62795847</v>
      </c>
      <c r="E27" s="106">
        <v>144807</v>
      </c>
      <c r="F27" s="49">
        <f t="shared" si="6"/>
        <v>0.20647773279352227</v>
      </c>
      <c r="G27" s="40">
        <f t="shared" si="7"/>
        <v>374861.7785020243</v>
      </c>
      <c r="H27" s="92">
        <f t="shared" si="10"/>
        <v>191663.7839188602</v>
      </c>
      <c r="I27" s="50">
        <f t="shared" si="8"/>
        <v>586.2631578947369</v>
      </c>
      <c r="J27" s="18">
        <v>247</v>
      </c>
    </row>
    <row r="28" spans="1:10" ht="12">
      <c r="A28" s="87" t="s">
        <v>100</v>
      </c>
      <c r="B28" s="94">
        <v>2</v>
      </c>
      <c r="C28" s="94">
        <v>233980</v>
      </c>
      <c r="D28" s="90">
        <f t="shared" si="9"/>
        <v>119632.0743622912</v>
      </c>
      <c r="E28" s="106">
        <v>29200</v>
      </c>
      <c r="F28" s="49">
        <f t="shared" si="6"/>
        <v>0.008097165991902834</v>
      </c>
      <c r="G28" s="40">
        <f t="shared" si="7"/>
        <v>947.2874493927126</v>
      </c>
      <c r="H28" s="92">
        <f t="shared" si="10"/>
        <v>484.34038203356766</v>
      </c>
      <c r="I28" s="50">
        <f t="shared" si="8"/>
        <v>118.21862348178138</v>
      </c>
      <c r="J28" s="18">
        <v>247</v>
      </c>
    </row>
    <row r="29" spans="1:10" ht="12">
      <c r="A29" s="87" t="s">
        <v>87</v>
      </c>
      <c r="B29" s="94">
        <v>8</v>
      </c>
      <c r="C29" s="94">
        <v>175855.47</v>
      </c>
      <c r="D29" s="90">
        <f t="shared" si="9"/>
        <v>89913.47407494516</v>
      </c>
      <c r="E29" s="106">
        <v>498026</v>
      </c>
      <c r="F29" s="49">
        <f t="shared" si="6"/>
        <v>0.032388663967611336</v>
      </c>
      <c r="G29" s="40">
        <f t="shared" si="7"/>
        <v>711.9654655870445</v>
      </c>
      <c r="H29" s="92">
        <f t="shared" si="10"/>
        <v>364.0221622467415</v>
      </c>
      <c r="I29" s="50">
        <f t="shared" si="8"/>
        <v>2016.2995951417004</v>
      </c>
      <c r="J29" s="18">
        <v>247</v>
      </c>
    </row>
    <row r="30" spans="1:10" ht="12">
      <c r="A30" s="87" t="s">
        <v>101</v>
      </c>
      <c r="B30" s="94">
        <v>1</v>
      </c>
      <c r="C30" s="94">
        <v>603.21</v>
      </c>
      <c r="D30" s="90">
        <f t="shared" si="9"/>
        <v>308.416375656371</v>
      </c>
      <c r="E30" s="106">
        <v>60321</v>
      </c>
      <c r="F30" s="49">
        <f t="shared" si="6"/>
        <v>0.004048582995951417</v>
      </c>
      <c r="G30" s="40">
        <f t="shared" si="7"/>
        <v>2.4421457489878544</v>
      </c>
      <c r="H30" s="92">
        <f t="shared" si="10"/>
        <v>1.2486492941553482</v>
      </c>
      <c r="I30" s="50">
        <f t="shared" si="8"/>
        <v>244.21457489878543</v>
      </c>
      <c r="J30" s="18">
        <v>247</v>
      </c>
    </row>
    <row r="31" spans="1:10" ht="12">
      <c r="A31" s="87" t="s">
        <v>102</v>
      </c>
      <c r="B31" s="94">
        <v>1</v>
      </c>
      <c r="C31" s="94">
        <v>66</v>
      </c>
      <c r="D31" s="90">
        <f t="shared" si="9"/>
        <v>33.74526415895042</v>
      </c>
      <c r="E31" s="106">
        <v>66000</v>
      </c>
      <c r="F31" s="49">
        <f t="shared" si="6"/>
        <v>0.004048582995951417</v>
      </c>
      <c r="G31" s="40">
        <f t="shared" si="7"/>
        <v>0.26720647773279355</v>
      </c>
      <c r="H31" s="92">
        <f t="shared" si="10"/>
        <v>0.13662050266781547</v>
      </c>
      <c r="I31" s="50">
        <f t="shared" si="8"/>
        <v>267.20647773279353</v>
      </c>
      <c r="J31" s="18">
        <v>247</v>
      </c>
    </row>
    <row r="32" spans="1:10" ht="12">
      <c r="A32" s="87" t="s">
        <v>88</v>
      </c>
      <c r="B32" s="94">
        <v>129</v>
      </c>
      <c r="C32" s="94">
        <v>16717088.66</v>
      </c>
      <c r="D32" s="90">
        <f t="shared" si="9"/>
        <v>8547311.709095372</v>
      </c>
      <c r="E32" s="106">
        <v>13240177</v>
      </c>
      <c r="F32" s="49">
        <f t="shared" si="6"/>
        <v>0.5222672064777328</v>
      </c>
      <c r="G32" s="40">
        <f t="shared" si="7"/>
        <v>67680.52089068826</v>
      </c>
      <c r="H32" s="92">
        <f t="shared" si="10"/>
        <v>34604.500846539966</v>
      </c>
      <c r="I32" s="50">
        <f t="shared" si="8"/>
        <v>53603.955465587045</v>
      </c>
      <c r="J32" s="18">
        <v>247</v>
      </c>
    </row>
    <row r="33" spans="1:10" ht="12.75" thickBot="1">
      <c r="A33" s="87" t="s">
        <v>89</v>
      </c>
      <c r="B33" s="98">
        <v>90</v>
      </c>
      <c r="C33" s="98">
        <v>59498084.4</v>
      </c>
      <c r="D33" s="90">
        <f t="shared" si="9"/>
        <v>30420887.50044738</v>
      </c>
      <c r="E33" s="107">
        <v>17050030</v>
      </c>
      <c r="F33" s="49">
        <f t="shared" si="6"/>
        <v>0.3643724696356275</v>
      </c>
      <c r="G33" s="40">
        <f t="shared" si="7"/>
        <v>240882.93279352225</v>
      </c>
      <c r="H33" s="92">
        <f t="shared" si="10"/>
        <v>123161.48785606226</v>
      </c>
      <c r="I33" s="50">
        <f t="shared" si="8"/>
        <v>69028.46153846153</v>
      </c>
      <c r="J33" s="18">
        <v>247</v>
      </c>
    </row>
    <row r="34" spans="1:10" ht="16.5" customHeight="1" thickBot="1">
      <c r="A34" s="100" t="s">
        <v>19</v>
      </c>
      <c r="B34" s="53">
        <f aca="true" t="shared" si="11" ref="B34:I34">SUM(B24:B33)</f>
        <v>1739</v>
      </c>
      <c r="C34" s="42">
        <f t="shared" si="11"/>
        <v>487179110.97</v>
      </c>
      <c r="D34" s="43">
        <f>SUM(D24:D33)</f>
        <v>249090724.12735263</v>
      </c>
      <c r="E34" s="54">
        <f t="shared" si="11"/>
        <v>386151562</v>
      </c>
      <c r="F34" s="53">
        <f t="shared" si="11"/>
        <v>7.040485829959514</v>
      </c>
      <c r="G34" s="42">
        <f t="shared" si="11"/>
        <v>1972385.0646558707</v>
      </c>
      <c r="H34" s="43">
        <f>SUM(H24:H33)</f>
        <v>1008464.4701512251</v>
      </c>
      <c r="I34" s="54">
        <f t="shared" si="11"/>
        <v>1563366.6477732796</v>
      </c>
      <c r="J34" s="18">
        <v>247</v>
      </c>
    </row>
    <row r="37" spans="1:13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41" ht="12">
      <c r="A41" s="60"/>
    </row>
  </sheetData>
  <sheetProtection/>
  <mergeCells count="9">
    <mergeCell ref="A2:I2"/>
    <mergeCell ref="A20:I20"/>
    <mergeCell ref="A37:M37"/>
    <mergeCell ref="A4:A5"/>
    <mergeCell ref="B4:E4"/>
    <mergeCell ref="F4:I4"/>
    <mergeCell ref="A22:A23"/>
    <mergeCell ref="B22:E22"/>
    <mergeCell ref="F22:I22"/>
  </mergeCells>
  <printOptions/>
  <pageMargins left="0.42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3.421875" style="18" customWidth="1"/>
    <col min="2" max="2" width="17.140625" style="18" customWidth="1"/>
    <col min="3" max="4" width="17.8515625" style="18" customWidth="1"/>
    <col min="5" max="5" width="10.28125" style="18" hidden="1" customWidth="1"/>
    <col min="6" max="16384" width="9.140625" style="18" customWidth="1"/>
  </cols>
  <sheetData>
    <row r="1" spans="1:3" ht="12">
      <c r="A1" s="2"/>
      <c r="B1" s="2"/>
      <c r="C1" s="3"/>
    </row>
    <row r="2" spans="1:5" ht="13.5">
      <c r="A2" s="16" t="s">
        <v>20</v>
      </c>
      <c r="B2" s="16"/>
      <c r="C2" s="16"/>
      <c r="D2" s="16"/>
      <c r="E2" s="16"/>
    </row>
    <row r="3" spans="1:3" ht="12.75" thickBot="1">
      <c r="A3" s="2"/>
      <c r="B3" s="2"/>
      <c r="C3" s="3"/>
    </row>
    <row r="4" spans="1:4" ht="17.25" customHeight="1" thickBot="1">
      <c r="A4" s="19" t="s">
        <v>21</v>
      </c>
      <c r="B4" s="8">
        <v>2013</v>
      </c>
      <c r="C4" s="8">
        <v>2012</v>
      </c>
      <c r="D4" s="20" t="s">
        <v>8</v>
      </c>
    </row>
    <row r="5" spans="1:7" ht="12">
      <c r="A5" s="9" t="s">
        <v>22</v>
      </c>
      <c r="B5" s="5">
        <v>1</v>
      </c>
      <c r="C5" s="5">
        <v>1</v>
      </c>
      <c r="D5" s="6">
        <f aca="true" t="shared" si="0" ref="D5:D12">(B5-C5)/C5</f>
        <v>0</v>
      </c>
      <c r="E5" s="60"/>
      <c r="F5" s="60"/>
      <c r="G5" s="60"/>
    </row>
    <row r="6" spans="1:7" ht="12">
      <c r="A6" s="10" t="s">
        <v>23</v>
      </c>
      <c r="B6" s="4">
        <v>5</v>
      </c>
      <c r="C6" s="4">
        <v>13</v>
      </c>
      <c r="D6" s="6">
        <f t="shared" si="0"/>
        <v>-0.6153846153846154</v>
      </c>
      <c r="E6" s="60"/>
      <c r="F6" s="60"/>
      <c r="G6" s="60"/>
    </row>
    <row r="7" spans="1:7" ht="12">
      <c r="A7" s="10" t="s">
        <v>24</v>
      </c>
      <c r="B7" s="4">
        <v>1</v>
      </c>
      <c r="C7" s="4">
        <v>0</v>
      </c>
      <c r="D7" s="6" t="s">
        <v>1</v>
      </c>
      <c r="E7" s="60"/>
      <c r="F7" s="60"/>
      <c r="G7" s="60"/>
    </row>
    <row r="8" spans="1:7" ht="12">
      <c r="A8" s="10" t="s">
        <v>25</v>
      </c>
      <c r="B8" s="4">
        <v>12</v>
      </c>
      <c r="C8" s="4">
        <v>13</v>
      </c>
      <c r="D8" s="6">
        <f t="shared" si="0"/>
        <v>-0.07692307692307693</v>
      </c>
      <c r="E8" s="60"/>
      <c r="F8" s="60"/>
      <c r="G8" s="60"/>
    </row>
    <row r="9" spans="1:7" ht="12">
      <c r="A9" s="10" t="s">
        <v>26</v>
      </c>
      <c r="B9" s="4">
        <v>4</v>
      </c>
      <c r="C9" s="4">
        <v>0</v>
      </c>
      <c r="D9" s="6" t="s">
        <v>1</v>
      </c>
      <c r="E9" s="60"/>
      <c r="F9" s="60"/>
      <c r="G9" s="60"/>
    </row>
    <row r="10" spans="1:7" ht="12">
      <c r="A10" s="10" t="s">
        <v>27</v>
      </c>
      <c r="B10" s="4">
        <v>0</v>
      </c>
      <c r="C10" s="4">
        <v>0</v>
      </c>
      <c r="D10" s="6" t="s">
        <v>1</v>
      </c>
      <c r="E10" s="60"/>
      <c r="F10" s="60"/>
      <c r="G10" s="60"/>
    </row>
    <row r="11" spans="1:7" ht="12.75" thickBot="1">
      <c r="A11" s="11" t="s">
        <v>28</v>
      </c>
      <c r="B11" s="12">
        <v>11</v>
      </c>
      <c r="C11" s="12">
        <v>14</v>
      </c>
      <c r="D11" s="6">
        <f t="shared" si="0"/>
        <v>-0.21428571428571427</v>
      </c>
      <c r="E11" s="60"/>
      <c r="F11" s="60"/>
      <c r="G11" s="60"/>
    </row>
    <row r="12" spans="1:7" ht="17.25" customHeight="1" thickBot="1">
      <c r="A12" s="13" t="s">
        <v>9</v>
      </c>
      <c r="B12" s="8">
        <f>SUM(B5:B11)</f>
        <v>34</v>
      </c>
      <c r="C12" s="8">
        <f>SUM(C5:C11)</f>
        <v>41</v>
      </c>
      <c r="D12" s="7">
        <f t="shared" si="0"/>
        <v>-0.17073170731707318</v>
      </c>
      <c r="E12" s="60"/>
      <c r="F12" s="60"/>
      <c r="G12" s="60"/>
    </row>
    <row r="13" spans="1:7" ht="12">
      <c r="A13" s="3"/>
      <c r="B13" s="3"/>
      <c r="C13" s="3"/>
      <c r="D13" s="60"/>
      <c r="E13" s="60"/>
      <c r="F13" s="60"/>
      <c r="G13" s="60"/>
    </row>
    <row r="14" spans="6:7" ht="12">
      <c r="F14" s="60"/>
      <c r="G14" s="60"/>
    </row>
    <row r="15" spans="1:7" ht="12">
      <c r="A15" s="3"/>
      <c r="B15" s="3"/>
      <c r="C15" s="3"/>
      <c r="D15" s="60"/>
      <c r="E15" s="60"/>
      <c r="F15" s="60"/>
      <c r="G15" s="60"/>
    </row>
    <row r="16" spans="1:3" ht="12">
      <c r="A16" s="1"/>
      <c r="B16" s="1"/>
      <c r="C16" s="1"/>
    </row>
    <row r="17" spans="1:3" ht="12">
      <c r="A17" s="1"/>
      <c r="B17" s="1"/>
      <c r="C17" s="1"/>
    </row>
    <row r="18" spans="1:3" ht="12">
      <c r="A18" s="1"/>
      <c r="B18" s="1"/>
      <c r="C18" s="1"/>
    </row>
    <row r="19" spans="1:3" ht="12">
      <c r="A19" s="1"/>
      <c r="B19" s="1"/>
      <c r="C19" s="1"/>
    </row>
    <row r="20" spans="1:3" ht="12">
      <c r="A20" s="1"/>
      <c r="B20" s="1"/>
      <c r="C20" s="1"/>
    </row>
    <row r="21" spans="1:3" ht="12">
      <c r="A21" s="1"/>
      <c r="B21" s="1"/>
      <c r="C21" s="1"/>
    </row>
    <row r="22" spans="1:3" ht="12">
      <c r="A22" s="1"/>
      <c r="B22" s="1"/>
      <c r="C22" s="1"/>
    </row>
    <row r="23" spans="1:3" ht="12">
      <c r="A23" s="1"/>
      <c r="B23" s="1"/>
      <c r="C23" s="1"/>
    </row>
    <row r="24" spans="1:3" ht="12">
      <c r="A24" s="1"/>
      <c r="B24" s="1"/>
      <c r="C24" s="1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spans="1:3" ht="12">
      <c r="A28" s="1"/>
      <c r="B28" s="1"/>
      <c r="C28" s="1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6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8.8515625" style="130" bestFit="1" customWidth="1"/>
    <col min="2" max="2" width="52.28125" style="110" customWidth="1"/>
    <col min="3" max="3" width="12.28125" style="131" customWidth="1"/>
    <col min="4" max="4" width="20.00390625" style="132" customWidth="1"/>
    <col min="5" max="5" width="18.8515625" style="132" customWidth="1"/>
    <col min="6" max="6" width="24.28125" style="131" customWidth="1"/>
    <col min="7" max="16384" width="9.140625" style="110" customWidth="1"/>
  </cols>
  <sheetData>
    <row r="2" spans="1:256" ht="15.75">
      <c r="A2" s="17" t="s">
        <v>114</v>
      </c>
      <c r="B2" s="17"/>
      <c r="C2" s="17"/>
      <c r="D2" s="17"/>
      <c r="E2" s="17"/>
      <c r="F2" s="17"/>
      <c r="G2" s="61"/>
      <c r="H2" s="109" t="s">
        <v>93</v>
      </c>
      <c r="I2" s="61"/>
      <c r="J2" s="1"/>
      <c r="K2" s="1"/>
      <c r="L2" s="1"/>
      <c r="M2" s="1"/>
      <c r="N2" s="1"/>
      <c r="O2" s="1"/>
      <c r="P2" s="1"/>
      <c r="Q2" s="105"/>
      <c r="R2" s="1"/>
      <c r="S2" s="1"/>
      <c r="T2" s="1"/>
      <c r="U2" s="1"/>
      <c r="V2" s="1"/>
      <c r="W2" s="1"/>
      <c r="X2" s="1"/>
      <c r="Y2" s="105"/>
      <c r="Z2" s="1"/>
      <c r="AA2" s="1"/>
      <c r="AB2" s="1"/>
      <c r="AC2" s="1"/>
      <c r="AD2" s="1"/>
      <c r="AE2" s="1"/>
      <c r="AF2" s="1"/>
      <c r="AG2" s="105"/>
      <c r="AH2" s="1"/>
      <c r="AI2" s="1"/>
      <c r="AJ2" s="1"/>
      <c r="AK2" s="1"/>
      <c r="AL2" s="1"/>
      <c r="AM2" s="1"/>
      <c r="AN2" s="1"/>
      <c r="AO2" s="105"/>
      <c r="AP2" s="1"/>
      <c r="AQ2" s="1"/>
      <c r="AR2" s="1"/>
      <c r="AS2" s="1"/>
      <c r="AT2" s="1"/>
      <c r="AU2" s="1"/>
      <c r="AV2" s="1"/>
      <c r="AW2" s="105"/>
      <c r="AX2" s="1"/>
      <c r="AY2" s="1"/>
      <c r="AZ2" s="1"/>
      <c r="BA2" s="1"/>
      <c r="BB2" s="1"/>
      <c r="BC2" s="1"/>
      <c r="BD2" s="1"/>
      <c r="BE2" s="105"/>
      <c r="BF2" s="1"/>
      <c r="BG2" s="1"/>
      <c r="BH2" s="1"/>
      <c r="BI2" s="1"/>
      <c r="BJ2" s="1"/>
      <c r="BK2" s="1"/>
      <c r="BL2" s="1"/>
      <c r="BM2" s="105"/>
      <c r="BN2" s="1"/>
      <c r="BO2" s="1"/>
      <c r="BP2" s="1"/>
      <c r="BQ2" s="1"/>
      <c r="BR2" s="1"/>
      <c r="BS2" s="1"/>
      <c r="BT2" s="1"/>
      <c r="BU2" s="105"/>
      <c r="BV2" s="1"/>
      <c r="BW2" s="1"/>
      <c r="BX2" s="1"/>
      <c r="BY2" s="1"/>
      <c r="BZ2" s="1"/>
      <c r="CA2" s="1"/>
      <c r="CB2" s="1"/>
      <c r="CC2" s="105"/>
      <c r="CD2" s="1"/>
      <c r="CE2" s="1"/>
      <c r="CF2" s="1"/>
      <c r="CG2" s="1"/>
      <c r="CH2" s="1"/>
      <c r="CI2" s="1"/>
      <c r="CJ2" s="1"/>
      <c r="CK2" s="105"/>
      <c r="CL2" s="1"/>
      <c r="CM2" s="1"/>
      <c r="CN2" s="1"/>
      <c r="CO2" s="1"/>
      <c r="CP2" s="1"/>
      <c r="CQ2" s="1"/>
      <c r="CR2" s="1"/>
      <c r="CS2" s="105"/>
      <c r="CT2" s="1"/>
      <c r="CU2" s="1"/>
      <c r="CV2" s="1"/>
      <c r="CW2" s="1"/>
      <c r="CX2" s="1"/>
      <c r="CY2" s="1"/>
      <c r="CZ2" s="1"/>
      <c r="DA2" s="105"/>
      <c r="DB2" s="1"/>
      <c r="DC2" s="1"/>
      <c r="DD2" s="1"/>
      <c r="DE2" s="1"/>
      <c r="DF2" s="1"/>
      <c r="DG2" s="1"/>
      <c r="DH2" s="1"/>
      <c r="DI2" s="105"/>
      <c r="DJ2" s="1"/>
      <c r="DK2" s="1"/>
      <c r="DL2" s="1"/>
      <c r="DM2" s="1"/>
      <c r="DN2" s="1"/>
      <c r="DO2" s="1"/>
      <c r="DP2" s="1"/>
      <c r="DQ2" s="105"/>
      <c r="DR2" s="1"/>
      <c r="DS2" s="1"/>
      <c r="DT2" s="1"/>
      <c r="DU2" s="1"/>
      <c r="DV2" s="1"/>
      <c r="DW2" s="1"/>
      <c r="DX2" s="1"/>
      <c r="DY2" s="105"/>
      <c r="DZ2" s="1"/>
      <c r="EA2" s="1"/>
      <c r="EB2" s="1"/>
      <c r="EC2" s="1"/>
      <c r="ED2" s="1"/>
      <c r="EE2" s="1"/>
      <c r="EF2" s="1"/>
      <c r="EG2" s="105"/>
      <c r="EH2" s="1"/>
      <c r="EI2" s="1"/>
      <c r="EJ2" s="1"/>
      <c r="EK2" s="1"/>
      <c r="EL2" s="1"/>
      <c r="EM2" s="1"/>
      <c r="EN2" s="1"/>
      <c r="EO2" s="105"/>
      <c r="EP2" s="1"/>
      <c r="EQ2" s="1"/>
      <c r="ER2" s="1"/>
      <c r="ES2" s="1"/>
      <c r="ET2" s="1"/>
      <c r="EU2" s="1"/>
      <c r="EV2" s="1"/>
      <c r="EW2" s="105"/>
      <c r="EX2" s="1"/>
      <c r="EY2" s="1"/>
      <c r="EZ2" s="1"/>
      <c r="FA2" s="1"/>
      <c r="FB2" s="1"/>
      <c r="FC2" s="1"/>
      <c r="FD2" s="1"/>
      <c r="FE2" s="105"/>
      <c r="FF2" s="1"/>
      <c r="FG2" s="1"/>
      <c r="FH2" s="1"/>
      <c r="FI2" s="1"/>
      <c r="FJ2" s="1"/>
      <c r="FK2" s="1"/>
      <c r="FL2" s="1"/>
      <c r="FM2" s="105"/>
      <c r="FN2" s="1"/>
      <c r="FO2" s="1"/>
      <c r="FP2" s="1"/>
      <c r="FQ2" s="1"/>
      <c r="FR2" s="1"/>
      <c r="FS2" s="1"/>
      <c r="FT2" s="1"/>
      <c r="FU2" s="105"/>
      <c r="FV2" s="1"/>
      <c r="FW2" s="1"/>
      <c r="FX2" s="1"/>
      <c r="FY2" s="1"/>
      <c r="FZ2" s="1"/>
      <c r="GA2" s="1"/>
      <c r="GB2" s="1"/>
      <c r="GC2" s="105"/>
      <c r="GD2" s="1"/>
      <c r="GE2" s="1"/>
      <c r="GF2" s="1"/>
      <c r="GG2" s="1"/>
      <c r="GH2" s="1"/>
      <c r="GI2" s="1"/>
      <c r="GJ2" s="1"/>
      <c r="GK2" s="105"/>
      <c r="GL2" s="1"/>
      <c r="GM2" s="1"/>
      <c r="GN2" s="1"/>
      <c r="GO2" s="1"/>
      <c r="GP2" s="1"/>
      <c r="GQ2" s="1"/>
      <c r="GR2" s="1"/>
      <c r="GS2" s="105"/>
      <c r="GT2" s="1"/>
      <c r="GU2" s="1"/>
      <c r="GV2" s="1"/>
      <c r="GW2" s="1"/>
      <c r="GX2" s="1"/>
      <c r="GY2" s="1"/>
      <c r="GZ2" s="1"/>
      <c r="HA2" s="105"/>
      <c r="HB2" s="1"/>
      <c r="HC2" s="1"/>
      <c r="HD2" s="1"/>
      <c r="HE2" s="1"/>
      <c r="HF2" s="1"/>
      <c r="HG2" s="1"/>
      <c r="HH2" s="1"/>
      <c r="HI2" s="105"/>
      <c r="HJ2" s="1"/>
      <c r="HK2" s="1"/>
      <c r="HL2" s="1"/>
      <c r="HM2" s="1"/>
      <c r="HN2" s="1"/>
      <c r="HO2" s="1"/>
      <c r="HP2" s="1"/>
      <c r="HQ2" s="105"/>
      <c r="HR2" s="1"/>
      <c r="HS2" s="1"/>
      <c r="HT2" s="1"/>
      <c r="HU2" s="1"/>
      <c r="HV2" s="1"/>
      <c r="HW2" s="1"/>
      <c r="HX2" s="1"/>
      <c r="HY2" s="105"/>
      <c r="HZ2" s="1"/>
      <c r="IA2" s="1"/>
      <c r="IB2" s="1"/>
      <c r="IC2" s="1"/>
      <c r="ID2" s="1"/>
      <c r="IE2" s="1"/>
      <c r="IF2" s="1"/>
      <c r="IG2" s="105"/>
      <c r="IH2" s="1"/>
      <c r="II2" s="1"/>
      <c r="IJ2" s="1"/>
      <c r="IK2" s="1"/>
      <c r="IL2" s="1"/>
      <c r="IM2" s="1"/>
      <c r="IN2" s="1"/>
      <c r="IO2" s="105"/>
      <c r="IP2" s="1"/>
      <c r="IQ2" s="1"/>
      <c r="IR2" s="1"/>
      <c r="IS2" s="1"/>
      <c r="IT2" s="1"/>
      <c r="IU2" s="1"/>
      <c r="IV2" s="1"/>
    </row>
    <row r="3" spans="1:256" ht="16.5" thickBot="1">
      <c r="A3" s="105"/>
      <c r="B3" s="1"/>
      <c r="C3" s="1"/>
      <c r="D3" s="1"/>
      <c r="E3" s="1"/>
      <c r="F3" s="1"/>
      <c r="G3" s="1"/>
      <c r="H3" s="1"/>
      <c r="I3" s="105"/>
      <c r="J3" s="1"/>
      <c r="K3" s="1"/>
      <c r="L3" s="1"/>
      <c r="M3" s="1"/>
      <c r="N3" s="1"/>
      <c r="O3" s="1"/>
      <c r="P3" s="1"/>
      <c r="Q3" s="105"/>
      <c r="R3" s="1"/>
      <c r="S3" s="1"/>
      <c r="T3" s="1"/>
      <c r="U3" s="1"/>
      <c r="V3" s="1"/>
      <c r="W3" s="1"/>
      <c r="X3" s="1"/>
      <c r="Y3" s="105"/>
      <c r="Z3" s="1"/>
      <c r="AA3" s="1"/>
      <c r="AB3" s="1"/>
      <c r="AC3" s="1"/>
      <c r="AD3" s="1"/>
      <c r="AE3" s="1"/>
      <c r="AF3" s="1"/>
      <c r="AG3" s="105"/>
      <c r="AH3" s="1"/>
      <c r="AI3" s="1"/>
      <c r="AJ3" s="1"/>
      <c r="AK3" s="1"/>
      <c r="AL3" s="1"/>
      <c r="AM3" s="1"/>
      <c r="AN3" s="1"/>
      <c r="AO3" s="105"/>
      <c r="AP3" s="1"/>
      <c r="AQ3" s="1"/>
      <c r="AR3" s="1"/>
      <c r="AS3" s="1"/>
      <c r="AT3" s="1"/>
      <c r="AU3" s="1"/>
      <c r="AV3" s="1"/>
      <c r="AW3" s="105"/>
      <c r="AX3" s="1"/>
      <c r="AY3" s="1"/>
      <c r="AZ3" s="1"/>
      <c r="BA3" s="1"/>
      <c r="BB3" s="1"/>
      <c r="BC3" s="1"/>
      <c r="BD3" s="1"/>
      <c r="BE3" s="105"/>
      <c r="BF3" s="1"/>
      <c r="BG3" s="1"/>
      <c r="BH3" s="1"/>
      <c r="BI3" s="1"/>
      <c r="BJ3" s="1"/>
      <c r="BK3" s="1"/>
      <c r="BL3" s="1"/>
      <c r="BM3" s="105"/>
      <c r="BN3" s="1"/>
      <c r="BO3" s="1"/>
      <c r="BP3" s="1"/>
      <c r="BQ3" s="1"/>
      <c r="BR3" s="1"/>
      <c r="BS3" s="1"/>
      <c r="BT3" s="1"/>
      <c r="BU3" s="105"/>
      <c r="BV3" s="1"/>
      <c r="BW3" s="1"/>
      <c r="BX3" s="1"/>
      <c r="BY3" s="1"/>
      <c r="BZ3" s="1"/>
      <c r="CA3" s="1"/>
      <c r="CB3" s="1"/>
      <c r="CC3" s="105"/>
      <c r="CD3" s="1"/>
      <c r="CE3" s="1"/>
      <c r="CF3" s="1"/>
      <c r="CG3" s="1"/>
      <c r="CH3" s="1"/>
      <c r="CI3" s="1"/>
      <c r="CJ3" s="1"/>
      <c r="CK3" s="105"/>
      <c r="CL3" s="1"/>
      <c r="CM3" s="1"/>
      <c r="CN3" s="1"/>
      <c r="CO3" s="1"/>
      <c r="CP3" s="1"/>
      <c r="CQ3" s="1"/>
      <c r="CR3" s="1"/>
      <c r="CS3" s="105"/>
      <c r="CT3" s="1"/>
      <c r="CU3" s="1"/>
      <c r="CV3" s="1"/>
      <c r="CW3" s="1"/>
      <c r="CX3" s="1"/>
      <c r="CY3" s="1"/>
      <c r="CZ3" s="1"/>
      <c r="DA3" s="105"/>
      <c r="DB3" s="1"/>
      <c r="DC3" s="1"/>
      <c r="DD3" s="1"/>
      <c r="DE3" s="1"/>
      <c r="DF3" s="1"/>
      <c r="DG3" s="1"/>
      <c r="DH3" s="1"/>
      <c r="DI3" s="105"/>
      <c r="DJ3" s="1"/>
      <c r="DK3" s="1"/>
      <c r="DL3" s="1"/>
      <c r="DM3" s="1"/>
      <c r="DN3" s="1"/>
      <c r="DO3" s="1"/>
      <c r="DP3" s="1"/>
      <c r="DQ3" s="105"/>
      <c r="DR3" s="1"/>
      <c r="DS3" s="1"/>
      <c r="DT3" s="1"/>
      <c r="DU3" s="1"/>
      <c r="DV3" s="1"/>
      <c r="DW3" s="1"/>
      <c r="DX3" s="1"/>
      <c r="DY3" s="105"/>
      <c r="DZ3" s="1"/>
      <c r="EA3" s="1"/>
      <c r="EB3" s="1"/>
      <c r="EC3" s="1"/>
      <c r="ED3" s="1"/>
      <c r="EE3" s="1"/>
      <c r="EF3" s="1"/>
      <c r="EG3" s="105"/>
      <c r="EH3" s="1"/>
      <c r="EI3" s="1"/>
      <c r="EJ3" s="1"/>
      <c r="EK3" s="1"/>
      <c r="EL3" s="1"/>
      <c r="EM3" s="1"/>
      <c r="EN3" s="1"/>
      <c r="EO3" s="105"/>
      <c r="EP3" s="1"/>
      <c r="EQ3" s="1"/>
      <c r="ER3" s="1"/>
      <c r="ES3" s="1"/>
      <c r="ET3" s="1"/>
      <c r="EU3" s="1"/>
      <c r="EV3" s="1"/>
      <c r="EW3" s="105"/>
      <c r="EX3" s="1"/>
      <c r="EY3" s="1"/>
      <c r="EZ3" s="1"/>
      <c r="FA3" s="1"/>
      <c r="FB3" s="1"/>
      <c r="FC3" s="1"/>
      <c r="FD3" s="1"/>
      <c r="FE3" s="105"/>
      <c r="FF3" s="1"/>
      <c r="FG3" s="1"/>
      <c r="FH3" s="1"/>
      <c r="FI3" s="1"/>
      <c r="FJ3" s="1"/>
      <c r="FK3" s="1"/>
      <c r="FL3" s="1"/>
      <c r="FM3" s="105"/>
      <c r="FN3" s="1"/>
      <c r="FO3" s="1"/>
      <c r="FP3" s="1"/>
      <c r="FQ3" s="1"/>
      <c r="FR3" s="1"/>
      <c r="FS3" s="1"/>
      <c r="FT3" s="1"/>
      <c r="FU3" s="105"/>
      <c r="FV3" s="1"/>
      <c r="FW3" s="1"/>
      <c r="FX3" s="1"/>
      <c r="FY3" s="1"/>
      <c r="FZ3" s="1"/>
      <c r="GA3" s="1"/>
      <c r="GB3" s="1"/>
      <c r="GC3" s="105"/>
      <c r="GD3" s="1"/>
      <c r="GE3" s="1"/>
      <c r="GF3" s="1"/>
      <c r="GG3" s="1"/>
      <c r="GH3" s="1"/>
      <c r="GI3" s="1"/>
      <c r="GJ3" s="1"/>
      <c r="GK3" s="105"/>
      <c r="GL3" s="1"/>
      <c r="GM3" s="1"/>
      <c r="GN3" s="1"/>
      <c r="GO3" s="1"/>
      <c r="GP3" s="1"/>
      <c r="GQ3" s="1"/>
      <c r="GR3" s="1"/>
      <c r="GS3" s="105"/>
      <c r="GT3" s="1"/>
      <c r="GU3" s="1"/>
      <c r="GV3" s="1"/>
      <c r="GW3" s="1"/>
      <c r="GX3" s="1"/>
      <c r="GY3" s="1"/>
      <c r="GZ3" s="1"/>
      <c r="HA3" s="105"/>
      <c r="HB3" s="1"/>
      <c r="HC3" s="1"/>
      <c r="HD3" s="1"/>
      <c r="HE3" s="1"/>
      <c r="HF3" s="1"/>
      <c r="HG3" s="1"/>
      <c r="HH3" s="1"/>
      <c r="HI3" s="105"/>
      <c r="HJ3" s="1"/>
      <c r="HK3" s="1"/>
      <c r="HL3" s="1"/>
      <c r="HM3" s="1"/>
      <c r="HN3" s="1"/>
      <c r="HO3" s="1"/>
      <c r="HP3" s="1"/>
      <c r="HQ3" s="105"/>
      <c r="HR3" s="1"/>
      <c r="HS3" s="1"/>
      <c r="HT3" s="1"/>
      <c r="HU3" s="1"/>
      <c r="HV3" s="1"/>
      <c r="HW3" s="1"/>
      <c r="HX3" s="1"/>
      <c r="HY3" s="105"/>
      <c r="HZ3" s="1"/>
      <c r="IA3" s="1"/>
      <c r="IB3" s="1"/>
      <c r="IC3" s="1"/>
      <c r="ID3" s="1"/>
      <c r="IE3" s="1"/>
      <c r="IF3" s="1"/>
      <c r="IG3" s="105"/>
      <c r="IH3" s="1"/>
      <c r="II3" s="1"/>
      <c r="IJ3" s="1"/>
      <c r="IK3" s="1"/>
      <c r="IL3" s="1"/>
      <c r="IM3" s="1"/>
      <c r="IN3" s="1"/>
      <c r="IO3" s="105"/>
      <c r="IP3" s="1"/>
      <c r="IQ3" s="1"/>
      <c r="IR3" s="1"/>
      <c r="IS3" s="1"/>
      <c r="IT3" s="1"/>
      <c r="IU3" s="1"/>
      <c r="IV3" s="1"/>
    </row>
    <row r="4" spans="1:6" s="115" customFormat="1" ht="18" customHeight="1" thickBot="1">
      <c r="A4" s="19" t="s">
        <v>5</v>
      </c>
      <c r="B4" s="8" t="s">
        <v>82</v>
      </c>
      <c r="C4" s="111" t="s">
        <v>16</v>
      </c>
      <c r="D4" s="112" t="s">
        <v>17</v>
      </c>
      <c r="E4" s="113" t="s">
        <v>122</v>
      </c>
      <c r="F4" s="114" t="s">
        <v>83</v>
      </c>
    </row>
    <row r="5" spans="1:6" ht="12">
      <c r="A5" s="21">
        <v>187</v>
      </c>
      <c r="B5" s="116" t="s">
        <v>31</v>
      </c>
      <c r="C5" s="40">
        <v>815</v>
      </c>
      <c r="D5" s="117">
        <v>1003661903.99</v>
      </c>
      <c r="E5" s="117">
        <f>D5/1.95583</f>
        <v>513164182.9760255</v>
      </c>
      <c r="F5" s="50">
        <v>134152488</v>
      </c>
    </row>
    <row r="6" spans="1:6" ht="12">
      <c r="A6" s="24">
        <v>130</v>
      </c>
      <c r="B6" s="118" t="s">
        <v>34</v>
      </c>
      <c r="C6" s="41">
        <v>3308</v>
      </c>
      <c r="D6" s="119">
        <v>494233440.13</v>
      </c>
      <c r="E6" s="119">
        <f aca="true" t="shared" si="0" ref="E6:E68">D6/1.95583</f>
        <v>252697545.35414633</v>
      </c>
      <c r="F6" s="52">
        <v>249967993</v>
      </c>
    </row>
    <row r="7" spans="1:6" ht="12">
      <c r="A7" s="24">
        <v>132</v>
      </c>
      <c r="B7" s="118" t="s">
        <v>41</v>
      </c>
      <c r="C7" s="41">
        <v>6871</v>
      </c>
      <c r="D7" s="119">
        <v>171433897.89</v>
      </c>
      <c r="E7" s="119">
        <f t="shared" si="0"/>
        <v>87652760.15297852</v>
      </c>
      <c r="F7" s="52">
        <v>92935308</v>
      </c>
    </row>
    <row r="8" spans="1:6" ht="12">
      <c r="A8" s="24">
        <v>104</v>
      </c>
      <c r="B8" s="118" t="s">
        <v>59</v>
      </c>
      <c r="C8" s="41">
        <v>1196</v>
      </c>
      <c r="D8" s="119">
        <v>157311740.95</v>
      </c>
      <c r="E8" s="119">
        <f t="shared" si="0"/>
        <v>80432215.96457769</v>
      </c>
      <c r="F8" s="52">
        <v>60344606</v>
      </c>
    </row>
    <row r="9" spans="1:6" ht="12">
      <c r="A9" s="24">
        <v>106</v>
      </c>
      <c r="B9" s="118" t="s">
        <v>32</v>
      </c>
      <c r="C9" s="41">
        <v>13326</v>
      </c>
      <c r="D9" s="119">
        <v>135126180.98</v>
      </c>
      <c r="E9" s="119">
        <f t="shared" si="0"/>
        <v>69088919.27212487</v>
      </c>
      <c r="F9" s="52">
        <v>97668121</v>
      </c>
    </row>
    <row r="10" spans="1:6" ht="12">
      <c r="A10" s="24">
        <v>202</v>
      </c>
      <c r="B10" s="118" t="s">
        <v>60</v>
      </c>
      <c r="C10" s="41">
        <v>1442</v>
      </c>
      <c r="D10" s="119">
        <v>109003518.62</v>
      </c>
      <c r="E10" s="119">
        <f t="shared" si="0"/>
        <v>55732614.09222683</v>
      </c>
      <c r="F10" s="52">
        <v>53036347</v>
      </c>
    </row>
    <row r="11" spans="1:6" ht="12">
      <c r="A11" s="24">
        <v>185</v>
      </c>
      <c r="B11" s="118" t="s">
        <v>55</v>
      </c>
      <c r="C11" s="41">
        <v>899</v>
      </c>
      <c r="D11" s="119">
        <v>107870486.67</v>
      </c>
      <c r="E11" s="119">
        <f t="shared" si="0"/>
        <v>55153304.05505591</v>
      </c>
      <c r="F11" s="52">
        <v>9131016</v>
      </c>
    </row>
    <row r="12" spans="1:6" ht="12">
      <c r="A12" s="24">
        <v>159</v>
      </c>
      <c r="B12" s="118" t="s">
        <v>44</v>
      </c>
      <c r="C12" s="41">
        <v>8181</v>
      </c>
      <c r="D12" s="119">
        <v>99687873.18</v>
      </c>
      <c r="E12" s="119">
        <f t="shared" si="0"/>
        <v>50969600.21065226</v>
      </c>
      <c r="F12" s="52">
        <v>35362690</v>
      </c>
    </row>
    <row r="13" spans="1:6" ht="12">
      <c r="A13" s="24">
        <v>160</v>
      </c>
      <c r="B13" s="118" t="s">
        <v>36</v>
      </c>
      <c r="C13" s="41">
        <v>4772</v>
      </c>
      <c r="D13" s="119">
        <v>98844065.55</v>
      </c>
      <c r="E13" s="119">
        <f t="shared" si="0"/>
        <v>50538168.220141836</v>
      </c>
      <c r="F13" s="52">
        <v>57791780</v>
      </c>
    </row>
    <row r="14" spans="1:6" ht="12">
      <c r="A14" s="24">
        <v>143</v>
      </c>
      <c r="B14" s="118" t="s">
        <v>35</v>
      </c>
      <c r="C14" s="41">
        <v>42042</v>
      </c>
      <c r="D14" s="119">
        <v>92085776.21</v>
      </c>
      <c r="E14" s="119">
        <f t="shared" si="0"/>
        <v>47082709.74982488</v>
      </c>
      <c r="F14" s="52">
        <v>71104358</v>
      </c>
    </row>
    <row r="15" spans="1:6" ht="12">
      <c r="A15" s="24">
        <v>107</v>
      </c>
      <c r="B15" s="118" t="s">
        <v>40</v>
      </c>
      <c r="C15" s="41">
        <v>20438</v>
      </c>
      <c r="D15" s="119">
        <v>75288207.8</v>
      </c>
      <c r="E15" s="119">
        <f t="shared" si="0"/>
        <v>38494249.39795381</v>
      </c>
      <c r="F15" s="52">
        <v>50989335</v>
      </c>
    </row>
    <row r="16" spans="1:6" ht="12">
      <c r="A16" s="24">
        <v>116</v>
      </c>
      <c r="B16" s="118" t="s">
        <v>30</v>
      </c>
      <c r="C16" s="41">
        <v>2133</v>
      </c>
      <c r="D16" s="119">
        <v>64200422.07</v>
      </c>
      <c r="E16" s="119">
        <f t="shared" si="0"/>
        <v>32825154.573761523</v>
      </c>
      <c r="F16" s="52">
        <v>104419592</v>
      </c>
    </row>
    <row r="17" spans="1:6" ht="12">
      <c r="A17" s="24">
        <v>117</v>
      </c>
      <c r="B17" s="118" t="s">
        <v>29</v>
      </c>
      <c r="C17" s="41">
        <v>5281</v>
      </c>
      <c r="D17" s="119">
        <v>53800839.87</v>
      </c>
      <c r="E17" s="119">
        <f t="shared" si="0"/>
        <v>27507932.627068814</v>
      </c>
      <c r="F17" s="52">
        <v>22283931</v>
      </c>
    </row>
    <row r="18" spans="1:6" ht="12">
      <c r="A18" s="24">
        <v>193</v>
      </c>
      <c r="B18" s="118" t="s">
        <v>52</v>
      </c>
      <c r="C18" s="41">
        <v>2699</v>
      </c>
      <c r="D18" s="119">
        <v>46727705.5</v>
      </c>
      <c r="E18" s="119">
        <f t="shared" si="0"/>
        <v>23891496.449077886</v>
      </c>
      <c r="F18" s="52">
        <v>19785906</v>
      </c>
    </row>
    <row r="19" spans="1:6" ht="12">
      <c r="A19" s="24">
        <v>198</v>
      </c>
      <c r="B19" s="118" t="s">
        <v>71</v>
      </c>
      <c r="C19" s="41">
        <v>162</v>
      </c>
      <c r="D19" s="119">
        <v>43326228.72</v>
      </c>
      <c r="E19" s="119">
        <f t="shared" si="0"/>
        <v>22152348.987386428</v>
      </c>
      <c r="F19" s="52">
        <v>17917731</v>
      </c>
    </row>
    <row r="20" spans="1:6" ht="12">
      <c r="A20" s="24">
        <v>209</v>
      </c>
      <c r="B20" s="118" t="s">
        <v>37</v>
      </c>
      <c r="C20" s="41">
        <v>15349</v>
      </c>
      <c r="D20" s="119">
        <v>41950383.04</v>
      </c>
      <c r="E20" s="119">
        <f t="shared" si="0"/>
        <v>21448890.26142354</v>
      </c>
      <c r="F20" s="52">
        <v>34899159</v>
      </c>
    </row>
    <row r="21" spans="1:6" ht="12">
      <c r="A21" s="24">
        <v>108</v>
      </c>
      <c r="B21" s="118" t="s">
        <v>33</v>
      </c>
      <c r="C21" s="41">
        <v>2855</v>
      </c>
      <c r="D21" s="119">
        <v>37032350.62</v>
      </c>
      <c r="E21" s="119">
        <f t="shared" si="0"/>
        <v>18934340.213617746</v>
      </c>
      <c r="F21" s="52">
        <v>13164283</v>
      </c>
    </row>
    <row r="22" spans="1:6" ht="12">
      <c r="A22" s="24">
        <v>125</v>
      </c>
      <c r="B22" s="118" t="s">
        <v>64</v>
      </c>
      <c r="C22" s="41">
        <v>474</v>
      </c>
      <c r="D22" s="119">
        <v>30390310.32</v>
      </c>
      <c r="E22" s="119">
        <f t="shared" si="0"/>
        <v>15538318.933649654</v>
      </c>
      <c r="F22" s="52">
        <v>4120373</v>
      </c>
    </row>
    <row r="23" spans="1:6" ht="12">
      <c r="A23" s="24">
        <v>197</v>
      </c>
      <c r="B23" s="118" t="s">
        <v>57</v>
      </c>
      <c r="C23" s="41">
        <v>58</v>
      </c>
      <c r="D23" s="119">
        <v>28084081.03</v>
      </c>
      <c r="E23" s="119">
        <f t="shared" si="0"/>
        <v>14359162.621495735</v>
      </c>
      <c r="F23" s="52">
        <v>325849</v>
      </c>
    </row>
    <row r="24" spans="1:6" ht="12">
      <c r="A24" s="24">
        <v>226</v>
      </c>
      <c r="B24" s="118" t="s">
        <v>104</v>
      </c>
      <c r="C24" s="41">
        <v>137</v>
      </c>
      <c r="D24" s="119">
        <v>17632419.41</v>
      </c>
      <c r="E24" s="119">
        <f t="shared" si="0"/>
        <v>9015312.890179617</v>
      </c>
      <c r="F24" s="52">
        <v>31791121</v>
      </c>
    </row>
    <row r="25" spans="1:6" ht="12">
      <c r="A25" s="24">
        <v>133</v>
      </c>
      <c r="B25" s="118" t="s">
        <v>42</v>
      </c>
      <c r="C25" s="41">
        <v>249</v>
      </c>
      <c r="D25" s="119">
        <v>16299663.36</v>
      </c>
      <c r="E25" s="119">
        <f t="shared" si="0"/>
        <v>8333885.542199476</v>
      </c>
      <c r="F25" s="52">
        <v>3485508</v>
      </c>
    </row>
    <row r="26" spans="1:6" ht="12">
      <c r="A26" s="24">
        <v>129</v>
      </c>
      <c r="B26" s="118" t="s">
        <v>105</v>
      </c>
      <c r="C26" s="41">
        <v>4749</v>
      </c>
      <c r="D26" s="119">
        <v>14575544.81</v>
      </c>
      <c r="E26" s="119">
        <f t="shared" si="0"/>
        <v>7452357.7253646795</v>
      </c>
      <c r="F26" s="52">
        <v>24375466</v>
      </c>
    </row>
    <row r="27" spans="1:6" ht="12">
      <c r="A27" s="24">
        <v>224</v>
      </c>
      <c r="B27" s="118" t="s">
        <v>38</v>
      </c>
      <c r="C27" s="41">
        <v>1343</v>
      </c>
      <c r="D27" s="119">
        <v>13293022.09</v>
      </c>
      <c r="E27" s="119">
        <f t="shared" si="0"/>
        <v>6796614.271178988</v>
      </c>
      <c r="F27" s="52">
        <v>3857035</v>
      </c>
    </row>
    <row r="28" spans="1:6" ht="12">
      <c r="A28" s="24">
        <v>140</v>
      </c>
      <c r="B28" s="118" t="s">
        <v>46</v>
      </c>
      <c r="C28" s="41">
        <v>1293</v>
      </c>
      <c r="D28" s="119">
        <v>12730609.46</v>
      </c>
      <c r="E28" s="119">
        <f t="shared" si="0"/>
        <v>6509057.259577775</v>
      </c>
      <c r="F28" s="52">
        <v>30032947</v>
      </c>
    </row>
    <row r="29" spans="1:6" ht="12">
      <c r="A29" s="24">
        <v>156</v>
      </c>
      <c r="B29" s="118" t="s">
        <v>53</v>
      </c>
      <c r="C29" s="41">
        <v>2051</v>
      </c>
      <c r="D29" s="119">
        <v>11644703.68</v>
      </c>
      <c r="E29" s="119">
        <f t="shared" si="0"/>
        <v>5953842.4505197285</v>
      </c>
      <c r="F29" s="52">
        <v>6993518</v>
      </c>
    </row>
    <row r="30" spans="1:6" ht="12">
      <c r="A30" s="24">
        <v>101</v>
      </c>
      <c r="B30" s="118" t="s">
        <v>50</v>
      </c>
      <c r="C30" s="41">
        <v>3329</v>
      </c>
      <c r="D30" s="119">
        <v>5657649.02</v>
      </c>
      <c r="E30" s="119">
        <f t="shared" si="0"/>
        <v>2892710.0105837416</v>
      </c>
      <c r="F30" s="52">
        <v>6516960</v>
      </c>
    </row>
    <row r="31" spans="1:6" ht="12">
      <c r="A31" s="24">
        <v>214</v>
      </c>
      <c r="B31" s="118" t="s">
        <v>76</v>
      </c>
      <c r="C31" s="41">
        <v>1703</v>
      </c>
      <c r="D31" s="119">
        <v>5378977.94</v>
      </c>
      <c r="E31" s="119">
        <f t="shared" si="0"/>
        <v>2750227.7498555603</v>
      </c>
      <c r="F31" s="52">
        <v>25351087</v>
      </c>
    </row>
    <row r="32" spans="1:6" ht="12">
      <c r="A32" s="24">
        <v>170</v>
      </c>
      <c r="B32" s="118" t="s">
        <v>54</v>
      </c>
      <c r="C32" s="41">
        <v>1758</v>
      </c>
      <c r="D32" s="119">
        <v>5152245.58</v>
      </c>
      <c r="E32" s="119">
        <f t="shared" si="0"/>
        <v>2634301.334983102</v>
      </c>
      <c r="F32" s="52">
        <v>3119502</v>
      </c>
    </row>
    <row r="33" spans="1:6" ht="12">
      <c r="A33" s="24">
        <v>144</v>
      </c>
      <c r="B33" s="118" t="s">
        <v>65</v>
      </c>
      <c r="C33" s="41">
        <v>5027</v>
      </c>
      <c r="D33" s="119">
        <v>5063781.14</v>
      </c>
      <c r="E33" s="119">
        <f t="shared" si="0"/>
        <v>2589070.1850365316</v>
      </c>
      <c r="F33" s="52">
        <v>9024566</v>
      </c>
    </row>
    <row r="34" spans="1:6" ht="12">
      <c r="A34" s="24">
        <v>168</v>
      </c>
      <c r="B34" s="118" t="s">
        <v>56</v>
      </c>
      <c r="C34" s="41">
        <v>2571</v>
      </c>
      <c r="D34" s="119">
        <v>4727184.71</v>
      </c>
      <c r="E34" s="119">
        <f t="shared" si="0"/>
        <v>2416971.1631379006</v>
      </c>
      <c r="F34" s="52">
        <v>4113396</v>
      </c>
    </row>
    <row r="35" spans="1:6" ht="12">
      <c r="A35" s="24">
        <v>119</v>
      </c>
      <c r="B35" s="118" t="s">
        <v>67</v>
      </c>
      <c r="C35" s="41">
        <v>879</v>
      </c>
      <c r="D35" s="119">
        <v>4567009.34</v>
      </c>
      <c r="E35" s="119">
        <f t="shared" si="0"/>
        <v>2335074.7968893</v>
      </c>
      <c r="F35" s="52">
        <v>2218993</v>
      </c>
    </row>
    <row r="36" spans="1:6" ht="12">
      <c r="A36" s="24">
        <v>157</v>
      </c>
      <c r="B36" s="118" t="s">
        <v>49</v>
      </c>
      <c r="C36" s="41">
        <v>2002</v>
      </c>
      <c r="D36" s="119">
        <v>4299198.36</v>
      </c>
      <c r="E36" s="119">
        <f t="shared" si="0"/>
        <v>2198145.2171200975</v>
      </c>
      <c r="F36" s="52">
        <v>3586511</v>
      </c>
    </row>
    <row r="37" spans="1:6" ht="12">
      <c r="A37" s="24">
        <v>135</v>
      </c>
      <c r="B37" s="118" t="s">
        <v>58</v>
      </c>
      <c r="C37" s="41">
        <v>2150</v>
      </c>
      <c r="D37" s="119">
        <v>3996828.32</v>
      </c>
      <c r="E37" s="119">
        <f t="shared" si="0"/>
        <v>2043545.8705511214</v>
      </c>
      <c r="F37" s="52">
        <v>2658909</v>
      </c>
    </row>
    <row r="38" spans="1:6" ht="12">
      <c r="A38" s="24">
        <v>220</v>
      </c>
      <c r="B38" s="118" t="s">
        <v>47</v>
      </c>
      <c r="C38" s="41">
        <v>846</v>
      </c>
      <c r="D38" s="119">
        <v>3947180.01</v>
      </c>
      <c r="E38" s="119">
        <f t="shared" si="0"/>
        <v>2018161.0927330083</v>
      </c>
      <c r="F38" s="52">
        <v>3358573</v>
      </c>
    </row>
    <row r="39" spans="1:6" ht="12">
      <c r="A39" s="24">
        <v>206</v>
      </c>
      <c r="B39" s="118" t="s">
        <v>79</v>
      </c>
      <c r="C39" s="41">
        <v>70</v>
      </c>
      <c r="D39" s="119">
        <v>3346826.22</v>
      </c>
      <c r="E39" s="119">
        <f t="shared" si="0"/>
        <v>1711205.0740606291</v>
      </c>
      <c r="F39" s="52">
        <v>12666982</v>
      </c>
    </row>
    <row r="40" spans="1:6" ht="12">
      <c r="A40" s="24">
        <v>102</v>
      </c>
      <c r="B40" s="118" t="s">
        <v>63</v>
      </c>
      <c r="C40" s="41">
        <v>1237</v>
      </c>
      <c r="D40" s="119">
        <v>2510844.27</v>
      </c>
      <c r="E40" s="119">
        <f t="shared" si="0"/>
        <v>1283774.290199046</v>
      </c>
      <c r="F40" s="52">
        <v>5685736</v>
      </c>
    </row>
    <row r="41" spans="1:6" ht="12">
      <c r="A41" s="24">
        <v>203</v>
      </c>
      <c r="B41" s="118" t="s">
        <v>66</v>
      </c>
      <c r="C41" s="41">
        <v>2090</v>
      </c>
      <c r="D41" s="119">
        <v>2305753.96</v>
      </c>
      <c r="E41" s="119">
        <f t="shared" si="0"/>
        <v>1178913.2797840303</v>
      </c>
      <c r="F41" s="52">
        <v>2083754</v>
      </c>
    </row>
    <row r="42" spans="1:6" ht="12">
      <c r="A42" s="24">
        <v>128</v>
      </c>
      <c r="B42" s="118" t="s">
        <v>43</v>
      </c>
      <c r="C42" s="41">
        <v>316</v>
      </c>
      <c r="D42" s="119">
        <v>2209226.83</v>
      </c>
      <c r="E42" s="119">
        <f t="shared" si="0"/>
        <v>1129559.7418998585</v>
      </c>
      <c r="F42" s="52">
        <v>73234745</v>
      </c>
    </row>
    <row r="43" spans="1:6" ht="12">
      <c r="A43" s="24">
        <v>153</v>
      </c>
      <c r="B43" s="118" t="s">
        <v>74</v>
      </c>
      <c r="C43" s="41">
        <v>1588</v>
      </c>
      <c r="D43" s="119">
        <v>1862304.15</v>
      </c>
      <c r="E43" s="119">
        <f t="shared" si="0"/>
        <v>952180.9922130246</v>
      </c>
      <c r="F43" s="52">
        <v>2774906</v>
      </c>
    </row>
    <row r="44" spans="1:6" ht="12">
      <c r="A44" s="24">
        <v>179</v>
      </c>
      <c r="B44" s="118" t="s">
        <v>75</v>
      </c>
      <c r="C44" s="41">
        <v>185</v>
      </c>
      <c r="D44" s="119">
        <v>1707865.05</v>
      </c>
      <c r="E44" s="119">
        <f t="shared" si="0"/>
        <v>873217.5342437738</v>
      </c>
      <c r="F44" s="52">
        <v>1808408</v>
      </c>
    </row>
    <row r="45" spans="1:6" ht="12">
      <c r="A45" s="24">
        <v>201</v>
      </c>
      <c r="B45" s="118" t="s">
        <v>48</v>
      </c>
      <c r="C45" s="41">
        <v>410</v>
      </c>
      <c r="D45" s="119">
        <v>1632357.15</v>
      </c>
      <c r="E45" s="119">
        <f t="shared" si="0"/>
        <v>834610.9580075977</v>
      </c>
      <c r="F45" s="52">
        <v>538921</v>
      </c>
    </row>
    <row r="46" spans="1:6" ht="12">
      <c r="A46" s="24">
        <v>204</v>
      </c>
      <c r="B46" s="118" t="s">
        <v>81</v>
      </c>
      <c r="C46" s="41">
        <v>113</v>
      </c>
      <c r="D46" s="119">
        <v>1381060.2</v>
      </c>
      <c r="E46" s="119">
        <f t="shared" si="0"/>
        <v>706124.8677032257</v>
      </c>
      <c r="F46" s="52">
        <v>668358</v>
      </c>
    </row>
    <row r="47" spans="1:6" ht="12">
      <c r="A47" s="24">
        <v>161</v>
      </c>
      <c r="B47" s="118" t="s">
        <v>70</v>
      </c>
      <c r="C47" s="41">
        <v>460</v>
      </c>
      <c r="D47" s="119">
        <v>1176448.01</v>
      </c>
      <c r="E47" s="119">
        <f t="shared" si="0"/>
        <v>601508.3161624477</v>
      </c>
      <c r="F47" s="52">
        <v>978401</v>
      </c>
    </row>
    <row r="48" spans="1:6" ht="12">
      <c r="A48" s="24">
        <v>121</v>
      </c>
      <c r="B48" s="118" t="s">
        <v>106</v>
      </c>
      <c r="C48" s="41">
        <v>829</v>
      </c>
      <c r="D48" s="119">
        <v>1093061.05</v>
      </c>
      <c r="E48" s="119">
        <f t="shared" si="0"/>
        <v>558873.2405168138</v>
      </c>
      <c r="F48" s="52">
        <v>2503274</v>
      </c>
    </row>
    <row r="49" spans="1:6" ht="12">
      <c r="A49" s="24">
        <v>118</v>
      </c>
      <c r="B49" s="118" t="s">
        <v>107</v>
      </c>
      <c r="C49" s="41">
        <v>628</v>
      </c>
      <c r="D49" s="119">
        <v>914732.34</v>
      </c>
      <c r="E49" s="119">
        <f t="shared" si="0"/>
        <v>467695.2189096189</v>
      </c>
      <c r="F49" s="52">
        <v>457612</v>
      </c>
    </row>
    <row r="50" spans="1:6" ht="12">
      <c r="A50" s="24">
        <v>195</v>
      </c>
      <c r="B50" s="118" t="s">
        <v>62</v>
      </c>
      <c r="C50" s="41">
        <v>623</v>
      </c>
      <c r="D50" s="119">
        <v>692313.12</v>
      </c>
      <c r="E50" s="119">
        <f t="shared" si="0"/>
        <v>353974.07750162337</v>
      </c>
      <c r="F50" s="52">
        <v>564333</v>
      </c>
    </row>
    <row r="51" spans="1:6" ht="12">
      <c r="A51" s="24">
        <v>207</v>
      </c>
      <c r="B51" s="118" t="s">
        <v>51</v>
      </c>
      <c r="C51" s="41">
        <v>575</v>
      </c>
      <c r="D51" s="119">
        <v>540622.28</v>
      </c>
      <c r="E51" s="119">
        <f t="shared" si="0"/>
        <v>276415.78255778877</v>
      </c>
      <c r="F51" s="52">
        <v>1007518</v>
      </c>
    </row>
    <row r="52" spans="1:6" ht="12">
      <c r="A52" s="24">
        <v>210</v>
      </c>
      <c r="B52" s="118" t="s">
        <v>73</v>
      </c>
      <c r="C52" s="41">
        <v>351</v>
      </c>
      <c r="D52" s="119">
        <v>527238.35</v>
      </c>
      <c r="E52" s="119">
        <f t="shared" si="0"/>
        <v>269572.68781029026</v>
      </c>
      <c r="F52" s="52">
        <v>233062</v>
      </c>
    </row>
    <row r="53" spans="1:6" ht="12">
      <c r="A53" s="24">
        <v>127</v>
      </c>
      <c r="B53" s="118" t="s">
        <v>68</v>
      </c>
      <c r="C53" s="41">
        <v>358</v>
      </c>
      <c r="D53" s="119">
        <v>501117.58</v>
      </c>
      <c r="E53" s="119">
        <f t="shared" si="0"/>
        <v>256217.35017869654</v>
      </c>
      <c r="F53" s="52">
        <v>446927</v>
      </c>
    </row>
    <row r="54" spans="1:6" ht="12">
      <c r="A54" s="24">
        <v>109</v>
      </c>
      <c r="B54" s="118" t="s">
        <v>61</v>
      </c>
      <c r="C54" s="41">
        <v>236</v>
      </c>
      <c r="D54" s="119">
        <v>345532.98</v>
      </c>
      <c r="E54" s="119">
        <f t="shared" si="0"/>
        <v>176668.20735953533</v>
      </c>
      <c r="F54" s="52">
        <v>161726</v>
      </c>
    </row>
    <row r="55" spans="1:6" ht="12">
      <c r="A55" s="24">
        <v>158</v>
      </c>
      <c r="B55" s="118" t="s">
        <v>108</v>
      </c>
      <c r="C55" s="41">
        <v>251</v>
      </c>
      <c r="D55" s="119">
        <v>301640.46</v>
      </c>
      <c r="E55" s="119">
        <f t="shared" si="0"/>
        <v>154226.3182382927</v>
      </c>
      <c r="F55" s="52">
        <v>938915</v>
      </c>
    </row>
    <row r="56" spans="1:6" ht="12">
      <c r="A56" s="24">
        <v>199</v>
      </c>
      <c r="B56" s="118" t="s">
        <v>69</v>
      </c>
      <c r="C56" s="41">
        <v>249</v>
      </c>
      <c r="D56" s="119">
        <v>299617.98</v>
      </c>
      <c r="E56" s="119">
        <f t="shared" si="0"/>
        <v>153192.24063441096</v>
      </c>
      <c r="F56" s="52">
        <v>1741798</v>
      </c>
    </row>
    <row r="57" spans="1:6" ht="12">
      <c r="A57" s="24">
        <v>154</v>
      </c>
      <c r="B57" s="118" t="s">
        <v>72</v>
      </c>
      <c r="C57" s="41">
        <v>186</v>
      </c>
      <c r="D57" s="119">
        <v>213796.86</v>
      </c>
      <c r="E57" s="119">
        <f t="shared" si="0"/>
        <v>109312.59874324455</v>
      </c>
      <c r="F57" s="52">
        <v>1200846</v>
      </c>
    </row>
    <row r="58" spans="1:6" ht="12">
      <c r="A58" s="24">
        <v>148</v>
      </c>
      <c r="B58" s="118" t="s">
        <v>80</v>
      </c>
      <c r="C58" s="41">
        <v>317</v>
      </c>
      <c r="D58" s="119">
        <v>173687.97</v>
      </c>
      <c r="E58" s="119">
        <f t="shared" si="0"/>
        <v>88805.24892245236</v>
      </c>
      <c r="F58" s="52">
        <v>105723</v>
      </c>
    </row>
    <row r="59" spans="1:6" ht="12">
      <c r="A59" s="24">
        <v>150</v>
      </c>
      <c r="B59" s="118" t="s">
        <v>78</v>
      </c>
      <c r="C59" s="41">
        <v>54</v>
      </c>
      <c r="D59" s="119">
        <v>171695.08</v>
      </c>
      <c r="E59" s="119">
        <f t="shared" si="0"/>
        <v>87786.30044533522</v>
      </c>
      <c r="F59" s="52">
        <v>68466</v>
      </c>
    </row>
    <row r="60" spans="1:6" ht="12">
      <c r="A60" s="24">
        <v>221</v>
      </c>
      <c r="B60" s="118" t="s">
        <v>39</v>
      </c>
      <c r="C60" s="41">
        <v>117</v>
      </c>
      <c r="D60" s="119">
        <v>158340.67</v>
      </c>
      <c r="E60" s="119">
        <f t="shared" si="0"/>
        <v>80958.29903416964</v>
      </c>
      <c r="F60" s="52">
        <v>123501</v>
      </c>
    </row>
    <row r="61" spans="1:6" ht="12">
      <c r="A61" s="24">
        <v>215</v>
      </c>
      <c r="B61" s="118" t="s">
        <v>109</v>
      </c>
      <c r="C61" s="41">
        <v>138</v>
      </c>
      <c r="D61" s="119">
        <v>134599.52</v>
      </c>
      <c r="E61" s="119">
        <f t="shared" si="0"/>
        <v>68819.64178890803</v>
      </c>
      <c r="F61" s="52">
        <v>175164</v>
      </c>
    </row>
    <row r="62" spans="1:6" ht="12">
      <c r="A62" s="24">
        <v>183</v>
      </c>
      <c r="B62" s="118" t="s">
        <v>92</v>
      </c>
      <c r="C62" s="41">
        <v>133</v>
      </c>
      <c r="D62" s="119">
        <v>133760.94</v>
      </c>
      <c r="E62" s="119">
        <f t="shared" si="0"/>
        <v>68390.88264317451</v>
      </c>
      <c r="F62" s="52">
        <v>197452</v>
      </c>
    </row>
    <row r="63" spans="1:6" ht="12">
      <c r="A63" s="24">
        <v>167</v>
      </c>
      <c r="B63" s="118" t="s">
        <v>77</v>
      </c>
      <c r="C63" s="41">
        <v>49</v>
      </c>
      <c r="D63" s="119">
        <v>120852.52</v>
      </c>
      <c r="E63" s="119">
        <f t="shared" si="0"/>
        <v>61790.91229810362</v>
      </c>
      <c r="F63" s="52">
        <v>128272</v>
      </c>
    </row>
    <row r="64" spans="1:6" ht="12">
      <c r="A64" s="24">
        <v>147</v>
      </c>
      <c r="B64" s="118" t="s">
        <v>110</v>
      </c>
      <c r="C64" s="41">
        <v>179</v>
      </c>
      <c r="D64" s="119">
        <v>57302.05</v>
      </c>
      <c r="E64" s="119">
        <f t="shared" si="0"/>
        <v>29298.072940899772</v>
      </c>
      <c r="F64" s="52">
        <v>8365559</v>
      </c>
    </row>
    <row r="65" spans="1:6" ht="12">
      <c r="A65" s="24">
        <v>228</v>
      </c>
      <c r="B65" s="118" t="s">
        <v>111</v>
      </c>
      <c r="C65" s="41">
        <v>3</v>
      </c>
      <c r="D65" s="119">
        <v>2650</v>
      </c>
      <c r="E65" s="119">
        <f t="shared" si="0"/>
        <v>1354.923485169979</v>
      </c>
      <c r="F65" s="52">
        <v>2650000</v>
      </c>
    </row>
    <row r="66" spans="1:6" ht="12">
      <c r="A66" s="24">
        <v>151</v>
      </c>
      <c r="B66" s="118" t="s">
        <v>112</v>
      </c>
      <c r="C66" s="41">
        <v>1</v>
      </c>
      <c r="D66" s="119">
        <v>2592.75</v>
      </c>
      <c r="E66" s="119">
        <f t="shared" si="0"/>
        <v>1325.6520249714954</v>
      </c>
      <c r="F66" s="52">
        <v>10371</v>
      </c>
    </row>
    <row r="67" spans="1:6" ht="12">
      <c r="A67" s="120">
        <v>227</v>
      </c>
      <c r="B67" s="118" t="s">
        <v>113</v>
      </c>
      <c r="C67" s="121">
        <v>2</v>
      </c>
      <c r="D67" s="122">
        <v>134.9</v>
      </c>
      <c r="E67" s="119">
        <f t="shared" si="0"/>
        <v>68.97327477336988</v>
      </c>
      <c r="F67" s="123">
        <v>100</v>
      </c>
    </row>
    <row r="68" spans="1:6" ht="12.75" thickBot="1">
      <c r="A68" s="124">
        <v>105</v>
      </c>
      <c r="B68" s="125" t="s">
        <v>45</v>
      </c>
      <c r="C68" s="126">
        <v>2</v>
      </c>
      <c r="D68" s="127">
        <v>107.18</v>
      </c>
      <c r="E68" s="128">
        <f t="shared" si="0"/>
        <v>54.8002638266107</v>
      </c>
      <c r="F68" s="129">
        <v>107178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2010-12-30T14:34:48Z</cp:lastPrinted>
  <dcterms:created xsi:type="dcterms:W3CDTF">2007-12-20T14:02:34Z</dcterms:created>
  <dcterms:modified xsi:type="dcterms:W3CDTF">2023-10-13T08:22:11Z</dcterms:modified>
  <cp:category/>
  <cp:version/>
  <cp:contentType/>
  <cp:contentStatus/>
</cp:coreProperties>
</file>