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640" activeTab="0"/>
  </bookViews>
  <sheets>
    <sheet name="Indices" sheetId="1" r:id="rId1"/>
    <sheet name="Capitalisation" sheetId="2" r:id="rId2"/>
    <sheet name="Capitalisation_GDP" sheetId="3" r:id="rId3"/>
    <sheet name="Trade" sheetId="4" r:id="rId4"/>
    <sheet name="New issues" sheetId="5" r:id="rId5"/>
    <sheet name="BSE Members" sheetId="6" r:id="rId6"/>
  </sheets>
  <definedNames>
    <definedName name="ExternalData1" localSheetId="3">'Trade'!$A$6:$E$14</definedName>
    <definedName name="ExternalData1_1" localSheetId="3">'Trade'!$A$24:$E$33</definedName>
  </definedNames>
  <calcPr fullCalcOnLoad="1"/>
</workbook>
</file>

<file path=xl/sharedStrings.xml><?xml version="1.0" encoding="utf-8"?>
<sst xmlns="http://schemas.openxmlformats.org/spreadsheetml/2006/main" count="163" uniqueCount="126">
  <si>
    <t>SOFIX</t>
  </si>
  <si>
    <t>-</t>
  </si>
  <si>
    <t>BG REIT</t>
  </si>
  <si>
    <t>Брой сесии</t>
  </si>
  <si>
    <t>BG 40</t>
  </si>
  <si>
    <t>BG TR30</t>
  </si>
  <si>
    <t>No</t>
  </si>
  <si>
    <t>Indices of BSE-Sofia</t>
  </si>
  <si>
    <t>Index</t>
  </si>
  <si>
    <t>Change</t>
  </si>
  <si>
    <t>Market</t>
  </si>
  <si>
    <t>Official Market of Equities "A"</t>
  </si>
  <si>
    <t>Official Market of Equities "B"</t>
  </si>
  <si>
    <t>Unofficial Market of Equities "A"</t>
  </si>
  <si>
    <t>Unofficial Market of Equities "B"</t>
  </si>
  <si>
    <t>SPVs Market</t>
  </si>
  <si>
    <t>Market Capitalisation / Gross Domestic Product</t>
  </si>
  <si>
    <t>Indicator</t>
  </si>
  <si>
    <t>Market Capitalisation (mln. BGN)</t>
  </si>
  <si>
    <t>GDP as per BNB data (mln. BGN)</t>
  </si>
  <si>
    <t>Market Capitalisation/GDP</t>
  </si>
  <si>
    <t>Trading on the regulated market of BSE-Sofia in 2011</t>
  </si>
  <si>
    <t>OTC trades announced through BSE-Sofia in 2011</t>
  </si>
  <si>
    <t>Total values</t>
  </si>
  <si>
    <t>Average Daily Values</t>
  </si>
  <si>
    <t>Trades</t>
  </si>
  <si>
    <t>Turnover (BGN)</t>
  </si>
  <si>
    <t>Lots</t>
  </si>
  <si>
    <t xml:space="preserve">Total: </t>
  </si>
  <si>
    <t>Official Market of Equities 'A'</t>
  </si>
  <si>
    <t>Official Market of Equities 'B'</t>
  </si>
  <si>
    <t>Official Market of Bonds</t>
  </si>
  <si>
    <t>Unofficial Market of Equities 'A'</t>
  </si>
  <si>
    <t>Unofficial Market of Equities 'B'</t>
  </si>
  <si>
    <t>Unofficial Market of Bonds</t>
  </si>
  <si>
    <t>UCITs Market</t>
  </si>
  <si>
    <t>Compensatory Instruments Market</t>
  </si>
  <si>
    <t>Subscription Rights Market</t>
  </si>
  <si>
    <t>Privatisation Market</t>
  </si>
  <si>
    <t>New Issues Admitted to Trading on BSE-Sofia</t>
  </si>
  <si>
    <t>Issues of Financial Instruments</t>
  </si>
  <si>
    <t>IPO of shares</t>
  </si>
  <si>
    <t>Secondary public offering of shares (SPVs excluded)</t>
  </si>
  <si>
    <t>Shares of SPVs</t>
  </si>
  <si>
    <t>Bonds</t>
  </si>
  <si>
    <t>Units of mutual funds</t>
  </si>
  <si>
    <t>Warrants</t>
  </si>
  <si>
    <t>Capital increase through rights</t>
  </si>
  <si>
    <t>Trading Results of BSE Members on the Regulated Market of BSE-Sofia in 2011</t>
  </si>
  <si>
    <t>* Double counted</t>
  </si>
  <si>
    <t>Inv. Intermediary "Bulbrokers"</t>
  </si>
  <si>
    <t>CB "Central Cooperative Bank"</t>
  </si>
  <si>
    <t>CB "Corporate Commercial Bank"</t>
  </si>
  <si>
    <t>Inv. Intermediary "First Financial Brokerage House"</t>
  </si>
  <si>
    <t>Inv. Intermediary "Euro - Finance"</t>
  </si>
  <si>
    <t>CB "UniCredit Bulbank" AD</t>
  </si>
  <si>
    <t>Inv. Intermediary "Karoll"</t>
  </si>
  <si>
    <t>Inv. Intermediary "Sofia International Securities"</t>
  </si>
  <si>
    <t>Inv. Intermediary "BenchMark Finance"</t>
  </si>
  <si>
    <t>Inv. Intermediary "AVS Finans"</t>
  </si>
  <si>
    <t>Inv. Intermediary "Adamant Capital Partners" AD</t>
  </si>
  <si>
    <t>CB "Eurobank EFG Bulgaria" AD</t>
  </si>
  <si>
    <t>Inv. Intermediary "Elana Trading"</t>
  </si>
  <si>
    <t>Inv. Intermediary "Capman"</t>
  </si>
  <si>
    <t>Inv. Intermediary "Financial House FINA-S"</t>
  </si>
  <si>
    <t>Inv. Intermediary "Standart Investment"</t>
  </si>
  <si>
    <t>CB "Allianz Bank Bulgaria"</t>
  </si>
  <si>
    <t>Inv. Intermediary "UG Market"</t>
  </si>
  <si>
    <t>CB "ING Bank N.V.- Sofia Branch"</t>
  </si>
  <si>
    <t>CB "Raiffeisen Bank Bulgaria"</t>
  </si>
  <si>
    <t>Inv. Intermediary "KBC Securities N.V. - Bulgaria"</t>
  </si>
  <si>
    <t>Inv. Intermediary "TBI Invest"</t>
  </si>
  <si>
    <t>Inv. Intermediary "Zagora Finakorp"</t>
  </si>
  <si>
    <t>CB "United Bulgarian Bank"</t>
  </si>
  <si>
    <t>Inv. Intermediary "Balkan Investment Company"</t>
  </si>
  <si>
    <t>Inv. Intermediary "Real Finance"</t>
  </si>
  <si>
    <t>Inv. Intermediary "Status Invest"</t>
  </si>
  <si>
    <t>CB "D Commerce Bank"</t>
  </si>
  <si>
    <t>Inv. Intermediary "Zlaten Lev Brokers"</t>
  </si>
  <si>
    <t>CB "DSK Bank"</t>
  </si>
  <si>
    <t>Inv. Intermediary "Bull Trend Brokerage"</t>
  </si>
  <si>
    <t>CB "Texim Bank"</t>
  </si>
  <si>
    <t>Inv. Intermediary "Beta Corp"</t>
  </si>
  <si>
    <t>Inv. Intermediary "Fico Invest"</t>
  </si>
  <si>
    <t>CB "Investbank"</t>
  </si>
  <si>
    <t>Inv. Intermediary "Intercapital Markets"</t>
  </si>
  <si>
    <t>Inv. Intermediary "Financial House Ever"</t>
  </si>
  <si>
    <t>Inv. Intermediary "Somony Financial Brokerage"</t>
  </si>
  <si>
    <t>CB "First Investment Bank"</t>
  </si>
  <si>
    <t>Inv. Intermediary "Aval IN"</t>
  </si>
  <si>
    <t>Inv. Intermediary "Deltastock"</t>
  </si>
  <si>
    <t>Inv. Intermediary "Varchev Finance"</t>
  </si>
  <si>
    <t>Inv. Intermediary "Dealing Financial Company"</t>
  </si>
  <si>
    <t>CB "International Asset Bank"</t>
  </si>
  <si>
    <t>Inv. Intermediary "Naba Invest"</t>
  </si>
  <si>
    <t>Inv. Intermediary "IP Favorit"</t>
  </si>
  <si>
    <t>CB "MKB Unionbank"</t>
  </si>
  <si>
    <t>Inv. Intermediary "Capital Invest" EAD</t>
  </si>
  <si>
    <t>CB "Piraeus Вank Bulgaria"</t>
  </si>
  <si>
    <t>Inv. Intermediary "Capital Markets"</t>
  </si>
  <si>
    <t>Inv. Intermediary "Mac Cap" AD</t>
  </si>
  <si>
    <t>Inv. Intermediary "Positiva"</t>
  </si>
  <si>
    <t>Inv. Intermediary "BG ProInvest"</t>
  </si>
  <si>
    <t>Inv. Intermediary "BMFN" EAD</t>
  </si>
  <si>
    <t>Inv. Intermediary "Populiarna Kasa 95"</t>
  </si>
  <si>
    <t>Inv. Intermediary "ABV Investment"</t>
  </si>
  <si>
    <t>Inv. Intermediary "D.I.S.L. Securities"</t>
  </si>
  <si>
    <t>CB "Municipal Bank"</t>
  </si>
  <si>
    <t>Inv. Intermediary "Focal Point Investments"</t>
  </si>
  <si>
    <t>Inv. Intermediary "Balkan Advisory Company IP"</t>
  </si>
  <si>
    <t>Inv. Intermediary "Factory"</t>
  </si>
  <si>
    <t>CB "Emporiki Bank"</t>
  </si>
  <si>
    <t>CB "BACB"</t>
  </si>
  <si>
    <t>CB "Tokuda Bank"</t>
  </si>
  <si>
    <t>Inv. Intermediary "BBG - Simex"</t>
  </si>
  <si>
    <t>Tradeville EAD</t>
  </si>
  <si>
    <t>CB "Sibank"</t>
  </si>
  <si>
    <t>BSE Member</t>
  </si>
  <si>
    <t>Traded volume (lots)</t>
  </si>
  <si>
    <t xml:space="preserve">TOTAL: </t>
  </si>
  <si>
    <t>Market Capitalisation</t>
  </si>
  <si>
    <t>in BGN</t>
  </si>
  <si>
    <t>in EUR</t>
  </si>
  <si>
    <t>Market Capitalisation (mln. EUR)</t>
  </si>
  <si>
    <t>GDP as per BNB data (mln. EUR)</t>
  </si>
  <si>
    <t>Turnover (EUR)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</si>
</sst>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#,##0.0"/>
    <numFmt numFmtId="193" formatCode="[$-402]dd\ mmmm\ yyyy\ &quot;г.&quot;"/>
    <numFmt numFmtId="194" formatCode="[$-809]dd\ mmmm\ yyyy;@"/>
    <numFmt numFmtId="195" formatCode="[$-F800]dddd\,\ mmmm\ dd\,\ yyyy"/>
  </numFmts>
  <fonts count="4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10" fontId="2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10" fontId="2" fillId="0" borderId="26" xfId="0" applyNumberFormat="1" applyFont="1" applyBorder="1" applyAlignment="1">
      <alignment vertical="center"/>
    </xf>
    <xf numFmtId="194" fontId="1" fillId="0" borderId="1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" fillId="0" borderId="27" xfId="0" applyFont="1" applyBorder="1" applyAlignment="1">
      <alignment horizontal="center" vertical="center"/>
    </xf>
    <xf numFmtId="194" fontId="1" fillId="0" borderId="21" xfId="0" applyNumberFormat="1" applyFont="1" applyBorder="1" applyAlignment="1">
      <alignment horizontal="center" vertical="center"/>
    </xf>
    <xf numFmtId="194" fontId="1" fillId="0" borderId="1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95" fontId="1" fillId="0" borderId="30" xfId="0" applyNumberFormat="1" applyFont="1" applyBorder="1" applyAlignment="1">
      <alignment horizontal="center" vertical="center"/>
    </xf>
    <xf numFmtId="195" fontId="1" fillId="0" borderId="2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37" xfId="0" applyFont="1" applyBorder="1" applyAlignment="1">
      <alignment horizontal="right" vertical="center"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0" fontId="2" fillId="0" borderId="41" xfId="0" applyNumberFormat="1" applyFont="1" applyBorder="1" applyAlignment="1">
      <alignment vertical="center"/>
    </xf>
    <xf numFmtId="10" fontId="2" fillId="0" borderId="42" xfId="0" applyNumberFormat="1" applyFont="1" applyBorder="1" applyAlignment="1">
      <alignment vertical="center"/>
    </xf>
    <xf numFmtId="10" fontId="1" fillId="0" borderId="4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94" fontId="1" fillId="0" borderId="14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10" fontId="2" fillId="0" borderId="25" xfId="0" applyNumberFormat="1" applyFont="1" applyBorder="1" applyAlignment="1">
      <alignment horizontal="center" vertical="center"/>
    </xf>
    <xf numFmtId="10" fontId="2" fillId="0" borderId="44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7" xfId="0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1" fillId="0" borderId="5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2" fillId="0" borderId="54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57" applyFont="1" applyAlignment="1">
      <alignment vertical="center"/>
      <protection/>
    </xf>
    <xf numFmtId="3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0" borderId="0" xfId="57" applyNumberFormat="1" applyFont="1" applyAlignment="1">
      <alignment vertical="center"/>
      <protection/>
    </xf>
    <xf numFmtId="4" fontId="2" fillId="0" borderId="0" xfId="57" applyNumberFormat="1" applyFont="1" applyAlignment="1">
      <alignment vertical="center"/>
      <protection/>
    </xf>
    <xf numFmtId="4" fontId="2" fillId="0" borderId="46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mbers-Monthly-Accumulated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6.140625" style="20" customWidth="1"/>
    <col min="2" max="3" width="23.28125" style="20" customWidth="1"/>
    <col min="4" max="4" width="14.28125" style="20" customWidth="1"/>
    <col min="5" max="16384" width="9.140625" style="20" customWidth="1"/>
  </cols>
  <sheetData>
    <row r="2" spans="1:4" ht="13.5">
      <c r="A2" s="19" t="s">
        <v>7</v>
      </c>
      <c r="B2" s="19"/>
      <c r="C2" s="19"/>
      <c r="D2" s="19"/>
    </row>
    <row r="3" ht="12.75" thickBot="1"/>
    <row r="4" spans="1:4" ht="18" customHeight="1" thickBot="1">
      <c r="A4" s="21" t="s">
        <v>8</v>
      </c>
      <c r="B4" s="31">
        <v>40907</v>
      </c>
      <c r="C4" s="31">
        <v>40542</v>
      </c>
      <c r="D4" s="22" t="s">
        <v>9</v>
      </c>
    </row>
    <row r="5" spans="1:4" ht="12">
      <c r="A5" s="23" t="s">
        <v>0</v>
      </c>
      <c r="B5" s="24">
        <v>322.11</v>
      </c>
      <c r="C5" s="24">
        <v>362.35</v>
      </c>
      <c r="D5" s="25">
        <f>(B5-C5)/C5</f>
        <v>-0.1110528494549469</v>
      </c>
    </row>
    <row r="6" spans="1:4" ht="12">
      <c r="A6" s="26" t="s">
        <v>4</v>
      </c>
      <c r="B6" s="27">
        <v>113.69</v>
      </c>
      <c r="C6" s="27">
        <v>114.7</v>
      </c>
      <c r="D6" s="25">
        <f>(B6-C6)/C6</f>
        <v>-0.008805579773321753</v>
      </c>
    </row>
    <row r="7" spans="1:4" ht="12">
      <c r="A7" s="26" t="s">
        <v>5</v>
      </c>
      <c r="B7" s="27">
        <v>264.5</v>
      </c>
      <c r="C7" s="27">
        <v>303.51</v>
      </c>
      <c r="D7" s="25">
        <f>(B7-C7)/C7</f>
        <v>-0.12852953774175477</v>
      </c>
    </row>
    <row r="8" spans="1:4" ht="12.75" thickBot="1">
      <c r="A8" s="28" t="s">
        <v>2</v>
      </c>
      <c r="B8" s="29">
        <v>51.25</v>
      </c>
      <c r="C8" s="29">
        <v>43.35</v>
      </c>
      <c r="D8" s="30">
        <f>(B8-C8)/C8</f>
        <v>0.18223760092272198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8.140625" style="20" customWidth="1"/>
    <col min="2" max="2" width="20.28125" style="20" customWidth="1"/>
    <col min="3" max="3" width="19.421875" style="20" customWidth="1"/>
    <col min="4" max="4" width="19.7109375" style="20" customWidth="1"/>
    <col min="5" max="5" width="18.57421875" style="20" customWidth="1"/>
    <col min="6" max="6" width="15.8515625" style="20" bestFit="1" customWidth="1"/>
    <col min="7" max="16384" width="9.140625" style="20" customWidth="1"/>
  </cols>
  <sheetData>
    <row r="2" spans="1:6" ht="13.5">
      <c r="A2" s="19" t="s">
        <v>120</v>
      </c>
      <c r="B2" s="19"/>
      <c r="C2" s="19"/>
      <c r="D2" s="19"/>
      <c r="E2" s="19"/>
      <c r="F2" s="19"/>
    </row>
    <row r="3" spans="1:6" ht="16.5" thickBot="1">
      <c r="A3" s="32"/>
      <c r="B3" s="32"/>
      <c r="C3" s="32"/>
      <c r="D3" s="32"/>
      <c r="E3" s="32"/>
      <c r="F3" s="32"/>
    </row>
    <row r="4" spans="1:6" ht="18" customHeight="1" thickBot="1">
      <c r="A4" s="33" t="s">
        <v>10</v>
      </c>
      <c r="B4" s="34">
        <v>40907</v>
      </c>
      <c r="C4" s="35"/>
      <c r="D4" s="34">
        <v>40542</v>
      </c>
      <c r="E4" s="35"/>
      <c r="F4" s="36" t="s">
        <v>9</v>
      </c>
    </row>
    <row r="5" spans="1:6" ht="17.25" customHeight="1" thickBot="1">
      <c r="A5" s="37"/>
      <c r="B5" s="38" t="s">
        <v>121</v>
      </c>
      <c r="C5" s="39" t="s">
        <v>122</v>
      </c>
      <c r="D5" s="38" t="s">
        <v>121</v>
      </c>
      <c r="E5" s="39" t="s">
        <v>122</v>
      </c>
      <c r="F5" s="40"/>
    </row>
    <row r="6" spans="1:6" ht="12">
      <c r="A6" s="48" t="s">
        <v>11</v>
      </c>
      <c r="B6" s="55">
        <v>138853200.67</v>
      </c>
      <c r="C6" s="56">
        <f>B6/1.95583</f>
        <v>70994514.18068032</v>
      </c>
      <c r="D6" s="55">
        <v>171171220.97</v>
      </c>
      <c r="E6" s="56">
        <f>D6/1.95583</f>
        <v>87518455.5764049</v>
      </c>
      <c r="F6" s="61">
        <f aca="true" t="shared" si="0" ref="F6:F11">(B6-D6)/D6</f>
        <v>-0.18880522156037063</v>
      </c>
    </row>
    <row r="7" spans="1:6" ht="12">
      <c r="A7" s="49" t="s">
        <v>12</v>
      </c>
      <c r="B7" s="57">
        <v>2984603758.63</v>
      </c>
      <c r="C7" s="56">
        <f>B7/1.95583</f>
        <v>1526003670.3752372</v>
      </c>
      <c r="D7" s="57">
        <v>3308132793.62</v>
      </c>
      <c r="E7" s="56">
        <f>D7/1.95583</f>
        <v>1691421439.2968714</v>
      </c>
      <c r="F7" s="61">
        <f t="shared" si="0"/>
        <v>-0.09779807981528175</v>
      </c>
    </row>
    <row r="8" spans="1:6" ht="12">
      <c r="A8" s="49" t="s">
        <v>13</v>
      </c>
      <c r="B8" s="57">
        <v>6368709591.6</v>
      </c>
      <c r="C8" s="56">
        <f>B8/1.95583</f>
        <v>3256269507.8815646</v>
      </c>
      <c r="D8" s="57">
        <v>4008241978.72</v>
      </c>
      <c r="E8" s="56">
        <f>D8/1.95583</f>
        <v>2049381581.589402</v>
      </c>
      <c r="F8" s="61">
        <f t="shared" si="0"/>
        <v>0.5889034707514832</v>
      </c>
    </row>
    <row r="9" spans="1:6" ht="12">
      <c r="A9" s="49" t="s">
        <v>14</v>
      </c>
      <c r="B9" s="57">
        <v>1260243252</v>
      </c>
      <c r="C9" s="56">
        <f>B9/1.95583</f>
        <v>644352143.07992</v>
      </c>
      <c r="D9" s="57">
        <v>1854493779.88</v>
      </c>
      <c r="E9" s="56">
        <f>D9/1.95583</f>
        <v>948187613.3815312</v>
      </c>
      <c r="F9" s="61">
        <f t="shared" si="0"/>
        <v>-0.3204381348307637</v>
      </c>
    </row>
    <row r="10" spans="1:6" ht="12.75" thickBot="1">
      <c r="A10" s="50" t="s">
        <v>15</v>
      </c>
      <c r="B10" s="58">
        <v>1683447815.17</v>
      </c>
      <c r="C10" s="56">
        <f>B10/1.95583</f>
        <v>860733200.3139333</v>
      </c>
      <c r="D10" s="58">
        <v>1412061913.19</v>
      </c>
      <c r="E10" s="56">
        <f>D10/1.95583</f>
        <v>721975791.9604465</v>
      </c>
      <c r="F10" s="62">
        <f t="shared" si="0"/>
        <v>0.19219122011931475</v>
      </c>
    </row>
    <row r="11" spans="1:6" ht="17.25" customHeight="1" thickBot="1">
      <c r="A11" s="51" t="s">
        <v>119</v>
      </c>
      <c r="B11" s="59">
        <f>SUM(B6:B10)</f>
        <v>12435857618.070002</v>
      </c>
      <c r="C11" s="60">
        <f>SUM(C6:C10)</f>
        <v>6358353035.831335</v>
      </c>
      <c r="D11" s="59">
        <f>SUM(D6:D10)</f>
        <v>10754101686.38</v>
      </c>
      <c r="E11" s="60">
        <f>SUM(E6:E10)</f>
        <v>5498484881.804656</v>
      </c>
      <c r="F11" s="63">
        <f t="shared" si="0"/>
        <v>0.15638274406684619</v>
      </c>
    </row>
  </sheetData>
  <sheetProtection/>
  <mergeCells count="5">
    <mergeCell ref="A2:F2"/>
    <mergeCell ref="A4:A5"/>
    <mergeCell ref="B4:C4"/>
    <mergeCell ref="D4:E4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6.421875" style="20" customWidth="1"/>
    <col min="2" max="2" width="25.28125" style="20" customWidth="1"/>
    <col min="3" max="3" width="24.57421875" style="20" customWidth="1"/>
    <col min="4" max="4" width="13.140625" style="64" bestFit="1" customWidth="1"/>
    <col min="5" max="6" width="13.00390625" style="64" bestFit="1" customWidth="1"/>
    <col min="7" max="16384" width="9.140625" style="20" customWidth="1"/>
  </cols>
  <sheetData>
    <row r="2" spans="1:3" ht="13.5">
      <c r="A2" s="19" t="s">
        <v>16</v>
      </c>
      <c r="B2" s="19"/>
      <c r="C2" s="19"/>
    </row>
    <row r="3" spans="1:2" ht="12.75" thickBot="1">
      <c r="A3" s="65"/>
      <c r="B3" s="65"/>
    </row>
    <row r="4" spans="1:6" ht="17.25" customHeight="1" thickBot="1">
      <c r="A4" s="21" t="s">
        <v>17</v>
      </c>
      <c r="B4" s="31">
        <v>40907</v>
      </c>
      <c r="C4" s="66">
        <v>40542</v>
      </c>
      <c r="D4" s="67"/>
      <c r="E4" s="67"/>
      <c r="F4" s="67"/>
    </row>
    <row r="5" spans="1:6" ht="12">
      <c r="A5" s="23" t="s">
        <v>18</v>
      </c>
      <c r="B5" s="24">
        <v>12435.85761807</v>
      </c>
      <c r="C5" s="68">
        <v>10754.10168638</v>
      </c>
      <c r="D5" s="69"/>
      <c r="E5" s="69"/>
      <c r="F5" s="69"/>
    </row>
    <row r="6" spans="1:6" ht="12">
      <c r="A6" s="23" t="s">
        <v>123</v>
      </c>
      <c r="B6" s="24">
        <f>B5/1.95583</f>
        <v>6358.353035831336</v>
      </c>
      <c r="C6" s="68">
        <f>C5/1.95583</f>
        <v>5498.484881804656</v>
      </c>
      <c r="D6" s="69"/>
      <c r="E6" s="69"/>
      <c r="F6" s="69"/>
    </row>
    <row r="7" spans="1:6" ht="12">
      <c r="A7" s="26" t="s">
        <v>19</v>
      </c>
      <c r="B7" s="27">
        <f>39408*1.95583</f>
        <v>77075.34864</v>
      </c>
      <c r="C7" s="70">
        <f>36033*1.95583</f>
        <v>70474.42238999999</v>
      </c>
      <c r="D7" s="69"/>
      <c r="E7" s="69"/>
      <c r="F7" s="69"/>
    </row>
    <row r="8" spans="1:6" ht="12">
      <c r="A8" s="71" t="s">
        <v>124</v>
      </c>
      <c r="B8" s="72">
        <f>B7/1.95583</f>
        <v>39408</v>
      </c>
      <c r="C8" s="73">
        <f>C7/1.95583</f>
        <v>36033</v>
      </c>
      <c r="D8" s="69"/>
      <c r="E8" s="69"/>
      <c r="F8" s="69"/>
    </row>
    <row r="9" spans="1:6" ht="12.75" thickBot="1">
      <c r="A9" s="28" t="s">
        <v>20</v>
      </c>
      <c r="B9" s="74">
        <f>B5/B7</f>
        <v>0.1613467579128942</v>
      </c>
      <c r="C9" s="75">
        <f>C5/C7</f>
        <v>0.15259581166721217</v>
      </c>
      <c r="D9" s="76"/>
      <c r="E9" s="76"/>
      <c r="F9" s="76"/>
    </row>
    <row r="12" ht="12">
      <c r="B12" s="77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49.28125" style="20" customWidth="1"/>
    <col min="2" max="2" width="12.57421875" style="20" customWidth="1"/>
    <col min="3" max="4" width="17.57421875" style="20" customWidth="1"/>
    <col min="5" max="5" width="15.00390625" style="20" customWidth="1"/>
    <col min="6" max="6" width="10.7109375" style="20" customWidth="1"/>
    <col min="7" max="8" width="18.140625" style="20" customWidth="1"/>
    <col min="9" max="9" width="12.57421875" style="20" customWidth="1"/>
    <col min="10" max="10" width="10.7109375" style="20" hidden="1" customWidth="1"/>
    <col min="11" max="16384" width="9.140625" style="20" customWidth="1"/>
  </cols>
  <sheetData>
    <row r="2" spans="1:11" ht="13.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78"/>
      <c r="K2" s="79"/>
    </row>
    <row r="3" ht="13.5" thickBot="1">
      <c r="K3" s="79"/>
    </row>
    <row r="4" spans="1:9" ht="16.5" customHeight="1" thickBot="1">
      <c r="A4" s="16" t="s">
        <v>10</v>
      </c>
      <c r="B4" s="80" t="s">
        <v>23</v>
      </c>
      <c r="C4" s="81"/>
      <c r="D4" s="82"/>
      <c r="E4" s="83"/>
      <c r="F4" s="80" t="s">
        <v>24</v>
      </c>
      <c r="G4" s="81"/>
      <c r="H4" s="82"/>
      <c r="I4" s="83"/>
    </row>
    <row r="5" spans="1:10" ht="17.25" customHeight="1" thickBot="1">
      <c r="A5" s="17"/>
      <c r="B5" s="84" t="s">
        <v>25</v>
      </c>
      <c r="C5" s="85" t="s">
        <v>26</v>
      </c>
      <c r="D5" s="86" t="s">
        <v>125</v>
      </c>
      <c r="E5" s="87" t="s">
        <v>27</v>
      </c>
      <c r="F5" s="84" t="s">
        <v>25</v>
      </c>
      <c r="G5" s="85" t="s">
        <v>26</v>
      </c>
      <c r="H5" s="86" t="s">
        <v>125</v>
      </c>
      <c r="I5" s="87" t="s">
        <v>27</v>
      </c>
      <c r="J5" s="88" t="s">
        <v>3</v>
      </c>
    </row>
    <row r="6" spans="1:10" ht="12">
      <c r="A6" s="89" t="s">
        <v>29</v>
      </c>
      <c r="B6" s="90">
        <v>6943</v>
      </c>
      <c r="C6" s="91">
        <v>12150753.43</v>
      </c>
      <c r="D6" s="44">
        <f>C6/1.95583</f>
        <v>6212581.579176105</v>
      </c>
      <c r="E6" s="44">
        <v>7942346</v>
      </c>
      <c r="F6" s="92">
        <f>B6/J6</f>
        <v>27.995967741935484</v>
      </c>
      <c r="G6" s="91">
        <f>C6/J6</f>
        <v>48994.97350806451</v>
      </c>
      <c r="H6" s="44">
        <f>G6/1.95583</f>
        <v>25050.732174097193</v>
      </c>
      <c r="I6" s="93">
        <f>E6/J6</f>
        <v>32025.58870967742</v>
      </c>
      <c r="J6" s="20">
        <v>248</v>
      </c>
    </row>
    <row r="7" spans="1:10" ht="12">
      <c r="A7" s="89" t="s">
        <v>30</v>
      </c>
      <c r="B7" s="52">
        <v>42326</v>
      </c>
      <c r="C7" s="43">
        <v>162790759.68</v>
      </c>
      <c r="D7" s="44">
        <f aca="true" t="shared" si="0" ref="D7:D16">C7/1.95583</f>
        <v>83233593.75814871</v>
      </c>
      <c r="E7" s="94">
        <v>39684708</v>
      </c>
      <c r="F7" s="57">
        <f aca="true" t="shared" si="1" ref="F7:F16">B7/J7</f>
        <v>170.66935483870967</v>
      </c>
      <c r="G7" s="43">
        <f aca="true" t="shared" si="2" ref="G7:G16">C7/J7</f>
        <v>656414.3535483872</v>
      </c>
      <c r="H7" s="44">
        <f aca="true" t="shared" si="3" ref="H7:H16">G7/1.95583</f>
        <v>335619.32966995455</v>
      </c>
      <c r="I7" s="95">
        <f aca="true" t="shared" si="4" ref="I7:I16">E7/J7</f>
        <v>160018.98387096773</v>
      </c>
      <c r="J7" s="20">
        <v>248</v>
      </c>
    </row>
    <row r="8" spans="1:10" ht="12">
      <c r="A8" s="89" t="s">
        <v>31</v>
      </c>
      <c r="B8" s="52">
        <v>16</v>
      </c>
      <c r="C8" s="43">
        <v>523151.33</v>
      </c>
      <c r="D8" s="44">
        <f t="shared" si="0"/>
        <v>267483.02766600373</v>
      </c>
      <c r="E8" s="94">
        <v>512</v>
      </c>
      <c r="F8" s="57">
        <f t="shared" si="1"/>
        <v>0.06451612903225806</v>
      </c>
      <c r="G8" s="43">
        <f t="shared" si="2"/>
        <v>2109.4811693548386</v>
      </c>
      <c r="H8" s="44">
        <f t="shared" si="3"/>
        <v>1078.5605954274342</v>
      </c>
      <c r="I8" s="95">
        <f t="shared" si="4"/>
        <v>2.064516129032258</v>
      </c>
      <c r="J8" s="20">
        <v>248</v>
      </c>
    </row>
    <row r="9" spans="1:10" ht="12">
      <c r="A9" s="89" t="s">
        <v>32</v>
      </c>
      <c r="B9" s="52">
        <v>40555</v>
      </c>
      <c r="C9" s="43">
        <v>143948695.05</v>
      </c>
      <c r="D9" s="44">
        <f t="shared" si="0"/>
        <v>73599799.0878553</v>
      </c>
      <c r="E9" s="94">
        <v>62035123</v>
      </c>
      <c r="F9" s="57">
        <f t="shared" si="1"/>
        <v>163.52822580645162</v>
      </c>
      <c r="G9" s="43">
        <f t="shared" si="2"/>
        <v>580438.2864919355</v>
      </c>
      <c r="H9" s="44">
        <f t="shared" si="3"/>
        <v>296773.3834187713</v>
      </c>
      <c r="I9" s="95">
        <f t="shared" si="4"/>
        <v>250141.625</v>
      </c>
      <c r="J9" s="20">
        <v>248</v>
      </c>
    </row>
    <row r="10" spans="1:10" ht="12">
      <c r="A10" s="89" t="s">
        <v>33</v>
      </c>
      <c r="B10" s="52">
        <v>4647</v>
      </c>
      <c r="C10" s="43">
        <v>74436800.78</v>
      </c>
      <c r="D10" s="44">
        <f t="shared" si="0"/>
        <v>38058931.90103435</v>
      </c>
      <c r="E10" s="94">
        <v>12450803</v>
      </c>
      <c r="F10" s="57">
        <f t="shared" si="1"/>
        <v>18.737903225806452</v>
      </c>
      <c r="G10" s="43">
        <f t="shared" si="2"/>
        <v>300148.3902419355</v>
      </c>
      <c r="H10" s="44">
        <f t="shared" si="3"/>
        <v>153463.43508481592</v>
      </c>
      <c r="I10" s="95">
        <f t="shared" si="4"/>
        <v>50204.85080645161</v>
      </c>
      <c r="J10" s="20">
        <v>248</v>
      </c>
    </row>
    <row r="11" spans="1:10" ht="12">
      <c r="A11" s="89" t="s">
        <v>34</v>
      </c>
      <c r="B11" s="52">
        <v>711</v>
      </c>
      <c r="C11" s="43">
        <v>122330888.52</v>
      </c>
      <c r="D11" s="44">
        <f t="shared" si="0"/>
        <v>62546790.11979569</v>
      </c>
      <c r="E11" s="94">
        <v>74067</v>
      </c>
      <c r="F11" s="57">
        <f t="shared" si="1"/>
        <v>2.8669354838709675</v>
      </c>
      <c r="G11" s="43">
        <f t="shared" si="2"/>
        <v>493269.7117741935</v>
      </c>
      <c r="H11" s="44">
        <f t="shared" si="3"/>
        <v>252204.7988701439</v>
      </c>
      <c r="I11" s="95">
        <f t="shared" si="4"/>
        <v>298.65725806451616</v>
      </c>
      <c r="J11" s="20">
        <v>248</v>
      </c>
    </row>
    <row r="12" spans="1:10" ht="12">
      <c r="A12" s="96" t="s">
        <v>15</v>
      </c>
      <c r="B12" s="52">
        <v>10304</v>
      </c>
      <c r="C12" s="43">
        <v>86812587.19</v>
      </c>
      <c r="D12" s="44">
        <f t="shared" si="0"/>
        <v>44386571.01588584</v>
      </c>
      <c r="E12" s="94">
        <v>113608670</v>
      </c>
      <c r="F12" s="57">
        <f t="shared" si="1"/>
        <v>41.54838709677419</v>
      </c>
      <c r="G12" s="43">
        <f t="shared" si="2"/>
        <v>350050.75479838706</v>
      </c>
      <c r="H12" s="44">
        <f t="shared" si="3"/>
        <v>178978.10893502354</v>
      </c>
      <c r="I12" s="95">
        <f t="shared" si="4"/>
        <v>458099.47580645164</v>
      </c>
      <c r="J12" s="20">
        <v>248</v>
      </c>
    </row>
    <row r="13" spans="1:10" ht="12">
      <c r="A13" s="96" t="s">
        <v>35</v>
      </c>
      <c r="B13" s="52">
        <v>73</v>
      </c>
      <c r="C13" s="43">
        <v>1695789.95</v>
      </c>
      <c r="D13" s="44">
        <f t="shared" si="0"/>
        <v>867043.6336491413</v>
      </c>
      <c r="E13" s="94">
        <v>1462193</v>
      </c>
      <c r="F13" s="57">
        <f t="shared" si="1"/>
        <v>0.29435483870967744</v>
      </c>
      <c r="G13" s="43">
        <f t="shared" si="2"/>
        <v>6837.862701612903</v>
      </c>
      <c r="H13" s="44">
        <f t="shared" si="3"/>
        <v>3496.143684069118</v>
      </c>
      <c r="I13" s="95">
        <f t="shared" si="4"/>
        <v>5895.939516129032</v>
      </c>
      <c r="J13" s="20">
        <v>248</v>
      </c>
    </row>
    <row r="14" spans="1:10" ht="12">
      <c r="A14" s="96" t="s">
        <v>36</v>
      </c>
      <c r="B14" s="52">
        <v>3013</v>
      </c>
      <c r="C14" s="43">
        <v>17884195.48</v>
      </c>
      <c r="D14" s="44">
        <f t="shared" si="0"/>
        <v>9144043.950650109</v>
      </c>
      <c r="E14" s="94">
        <v>58509783</v>
      </c>
      <c r="F14" s="57">
        <f t="shared" si="1"/>
        <v>12.149193548387096</v>
      </c>
      <c r="G14" s="43">
        <f t="shared" si="2"/>
        <v>72113.6914516129</v>
      </c>
      <c r="H14" s="44">
        <f t="shared" si="3"/>
        <v>36871.14496229882</v>
      </c>
      <c r="I14" s="95">
        <f t="shared" si="4"/>
        <v>235926.5443548387</v>
      </c>
      <c r="J14" s="20">
        <v>248</v>
      </c>
    </row>
    <row r="15" spans="1:10" ht="12">
      <c r="A15" s="96" t="s">
        <v>37</v>
      </c>
      <c r="B15" s="52">
        <v>479</v>
      </c>
      <c r="C15" s="43">
        <v>413659.62</v>
      </c>
      <c r="D15" s="44">
        <f t="shared" si="0"/>
        <v>211500.8052847129</v>
      </c>
      <c r="E15" s="94">
        <v>139290481</v>
      </c>
      <c r="F15" s="57">
        <f t="shared" si="1"/>
        <v>1.9314516129032258</v>
      </c>
      <c r="G15" s="43">
        <f t="shared" si="2"/>
        <v>1667.9823387096774</v>
      </c>
      <c r="H15" s="44">
        <f t="shared" si="3"/>
        <v>852.8258277609391</v>
      </c>
      <c r="I15" s="95">
        <f t="shared" si="4"/>
        <v>561655.1653225806</v>
      </c>
      <c r="J15" s="20">
        <v>248</v>
      </c>
    </row>
    <row r="16" spans="1:10" ht="12.75" thickBot="1">
      <c r="A16" s="97" t="s">
        <v>38</v>
      </c>
      <c r="B16" s="53">
        <v>193</v>
      </c>
      <c r="C16" s="45">
        <v>94036158.58</v>
      </c>
      <c r="D16" s="44">
        <f t="shared" si="0"/>
        <v>48079924.420834124</v>
      </c>
      <c r="E16" s="98">
        <v>113718</v>
      </c>
      <c r="F16" s="58">
        <f t="shared" si="1"/>
        <v>0.7782258064516129</v>
      </c>
      <c r="G16" s="45">
        <f t="shared" si="2"/>
        <v>379178.05879032257</v>
      </c>
      <c r="H16" s="44">
        <f t="shared" si="3"/>
        <v>193870.66298723436</v>
      </c>
      <c r="I16" s="99">
        <f t="shared" si="4"/>
        <v>458.5403225806452</v>
      </c>
      <c r="J16" s="20">
        <v>248</v>
      </c>
    </row>
    <row r="17" spans="1:9" ht="17.25" customHeight="1" thickBot="1">
      <c r="A17" s="100" t="s">
        <v>28</v>
      </c>
      <c r="B17" s="54">
        <f aca="true" t="shared" si="5" ref="B17:I17">SUM(B6:B16)</f>
        <v>109260</v>
      </c>
      <c r="C17" s="46">
        <f t="shared" si="5"/>
        <v>717023439.6100001</v>
      </c>
      <c r="D17" s="47">
        <f>SUM(D6:D16)</f>
        <v>366608263.2999801</v>
      </c>
      <c r="E17" s="47">
        <f t="shared" si="5"/>
        <v>435172404</v>
      </c>
      <c r="F17" s="59">
        <f t="shared" si="5"/>
        <v>440.56451612903226</v>
      </c>
      <c r="G17" s="46">
        <f t="shared" si="5"/>
        <v>2891223.5468145157</v>
      </c>
      <c r="H17" s="47">
        <f>SUM(H6:H16)</f>
        <v>1478259.1262095969</v>
      </c>
      <c r="I17" s="60">
        <f t="shared" si="5"/>
        <v>1754727.435483871</v>
      </c>
    </row>
    <row r="18" spans="1:9" ht="12">
      <c r="A18" s="101"/>
      <c r="B18" s="102"/>
      <c r="C18" s="103"/>
      <c r="D18" s="103"/>
      <c r="E18" s="102"/>
      <c r="F18" s="104"/>
      <c r="G18" s="104"/>
      <c r="H18" s="104"/>
      <c r="I18" s="104"/>
    </row>
    <row r="20" spans="1:10" ht="13.5">
      <c r="A20" s="19" t="s">
        <v>22</v>
      </c>
      <c r="B20" s="19"/>
      <c r="C20" s="19"/>
      <c r="D20" s="19"/>
      <c r="E20" s="19"/>
      <c r="F20" s="19"/>
      <c r="G20" s="19"/>
      <c r="H20" s="19"/>
      <c r="I20" s="19"/>
      <c r="J20" s="78"/>
    </row>
    <row r="21" spans="6:10" ht="16.5" thickBot="1">
      <c r="F21" s="105"/>
      <c r="G21" s="105"/>
      <c r="H21" s="105"/>
      <c r="I21" s="105"/>
      <c r="J21" s="1"/>
    </row>
    <row r="22" spans="1:9" ht="17.25" customHeight="1" thickBot="1">
      <c r="A22" s="16" t="s">
        <v>10</v>
      </c>
      <c r="B22" s="80" t="s">
        <v>23</v>
      </c>
      <c r="C22" s="81"/>
      <c r="D22" s="82"/>
      <c r="E22" s="83"/>
      <c r="F22" s="80" t="s">
        <v>24</v>
      </c>
      <c r="G22" s="81"/>
      <c r="H22" s="82"/>
      <c r="I22" s="83"/>
    </row>
    <row r="23" spans="1:10" ht="17.25" customHeight="1" thickBot="1">
      <c r="A23" s="17"/>
      <c r="B23" s="84" t="s">
        <v>25</v>
      </c>
      <c r="C23" s="85" t="s">
        <v>26</v>
      </c>
      <c r="D23" s="86" t="s">
        <v>125</v>
      </c>
      <c r="E23" s="87" t="s">
        <v>27</v>
      </c>
      <c r="F23" s="84" t="s">
        <v>25</v>
      </c>
      <c r="G23" s="85" t="s">
        <v>26</v>
      </c>
      <c r="H23" s="86" t="s">
        <v>125</v>
      </c>
      <c r="I23" s="87" t="s">
        <v>27</v>
      </c>
      <c r="J23" s="88" t="s">
        <v>3</v>
      </c>
    </row>
    <row r="24" spans="1:10" ht="12">
      <c r="A24" s="89" t="s">
        <v>29</v>
      </c>
      <c r="B24" s="92">
        <v>92</v>
      </c>
      <c r="C24" s="91">
        <v>686429.16</v>
      </c>
      <c r="D24" s="44">
        <f>C24/1.95583</f>
        <v>350965.6565243401</v>
      </c>
      <c r="E24" s="93">
        <v>714936</v>
      </c>
      <c r="F24" s="92">
        <f aca="true" t="shared" si="6" ref="F24:F33">B24/J24</f>
        <v>0.3709677419354839</v>
      </c>
      <c r="G24" s="91">
        <f aca="true" t="shared" si="7" ref="G24:G33">C24/J24</f>
        <v>2767.8595161290323</v>
      </c>
      <c r="H24" s="44">
        <f>G24/1.95583</f>
        <v>1415.184098888468</v>
      </c>
      <c r="I24" s="93">
        <f aca="true" t="shared" si="8" ref="I24:I33">E24/J24</f>
        <v>2882.8064516129034</v>
      </c>
      <c r="J24" s="20">
        <v>248</v>
      </c>
    </row>
    <row r="25" spans="1:10" ht="12">
      <c r="A25" s="89" t="s">
        <v>30</v>
      </c>
      <c r="B25" s="57">
        <v>727</v>
      </c>
      <c r="C25" s="43">
        <v>221956062.83</v>
      </c>
      <c r="D25" s="44">
        <f aca="true" t="shared" si="9" ref="D25:D33">C25/1.95583</f>
        <v>113484332.90725678</v>
      </c>
      <c r="E25" s="95">
        <v>153813160</v>
      </c>
      <c r="F25" s="92">
        <f t="shared" si="6"/>
        <v>2.931451612903226</v>
      </c>
      <c r="G25" s="91">
        <f t="shared" si="7"/>
        <v>894984.1243145162</v>
      </c>
      <c r="H25" s="44">
        <f aca="true" t="shared" si="10" ref="H25:H33">G25/1.95583</f>
        <v>457598.1165615193</v>
      </c>
      <c r="I25" s="93">
        <f t="shared" si="8"/>
        <v>620214.3548387097</v>
      </c>
      <c r="J25" s="20">
        <v>248</v>
      </c>
    </row>
    <row r="26" spans="1:10" ht="12">
      <c r="A26" s="89" t="s">
        <v>31</v>
      </c>
      <c r="B26" s="57">
        <v>0</v>
      </c>
      <c r="C26" s="43">
        <v>0</v>
      </c>
      <c r="D26" s="44">
        <f t="shared" si="9"/>
        <v>0</v>
      </c>
      <c r="E26" s="95">
        <v>0</v>
      </c>
      <c r="F26" s="92">
        <f t="shared" si="6"/>
        <v>0</v>
      </c>
      <c r="G26" s="91">
        <f t="shared" si="7"/>
        <v>0</v>
      </c>
      <c r="H26" s="44">
        <f t="shared" si="10"/>
        <v>0</v>
      </c>
      <c r="I26" s="93">
        <f t="shared" si="8"/>
        <v>0</v>
      </c>
      <c r="J26" s="20">
        <v>248</v>
      </c>
    </row>
    <row r="27" spans="1:10" ht="12">
      <c r="A27" s="89" t="s">
        <v>32</v>
      </c>
      <c r="B27" s="57">
        <v>820</v>
      </c>
      <c r="C27" s="43">
        <v>387690920.98</v>
      </c>
      <c r="D27" s="44">
        <f t="shared" si="9"/>
        <v>198223220.3105587</v>
      </c>
      <c r="E27" s="95">
        <v>268149638</v>
      </c>
      <c r="F27" s="92">
        <f t="shared" si="6"/>
        <v>3.306451612903226</v>
      </c>
      <c r="G27" s="91">
        <f t="shared" si="7"/>
        <v>1563269.8426612904</v>
      </c>
      <c r="H27" s="44">
        <f t="shared" si="10"/>
        <v>799287.1786716076</v>
      </c>
      <c r="I27" s="93">
        <f t="shared" si="8"/>
        <v>1081248.5403225806</v>
      </c>
      <c r="J27" s="20">
        <v>248</v>
      </c>
    </row>
    <row r="28" spans="1:10" ht="12">
      <c r="A28" s="89" t="s">
        <v>33</v>
      </c>
      <c r="B28" s="57">
        <v>165</v>
      </c>
      <c r="C28" s="43">
        <v>63413935.82</v>
      </c>
      <c r="D28" s="44">
        <f t="shared" si="9"/>
        <v>32423030.539464064</v>
      </c>
      <c r="E28" s="95">
        <v>32638923</v>
      </c>
      <c r="F28" s="92">
        <f t="shared" si="6"/>
        <v>0.6653225806451613</v>
      </c>
      <c r="G28" s="91">
        <f t="shared" si="7"/>
        <v>255701.35411290324</v>
      </c>
      <c r="H28" s="44">
        <f t="shared" si="10"/>
        <v>130738.02636880672</v>
      </c>
      <c r="I28" s="93">
        <f t="shared" si="8"/>
        <v>131608.56048387097</v>
      </c>
      <c r="J28" s="20">
        <v>248</v>
      </c>
    </row>
    <row r="29" spans="1:10" ht="12">
      <c r="A29" s="89" t="s">
        <v>34</v>
      </c>
      <c r="B29" s="57">
        <v>40</v>
      </c>
      <c r="C29" s="43">
        <v>36704903.09</v>
      </c>
      <c r="D29" s="44">
        <f t="shared" si="9"/>
        <v>18766918.950010996</v>
      </c>
      <c r="E29" s="95">
        <v>19192</v>
      </c>
      <c r="F29" s="92">
        <f t="shared" si="6"/>
        <v>0.16129032258064516</v>
      </c>
      <c r="G29" s="91">
        <f t="shared" si="7"/>
        <v>148003.6414919355</v>
      </c>
      <c r="H29" s="44">
        <f t="shared" si="10"/>
        <v>75673.0602823024</v>
      </c>
      <c r="I29" s="93">
        <f t="shared" si="8"/>
        <v>77.38709677419355</v>
      </c>
      <c r="J29" s="20">
        <v>248</v>
      </c>
    </row>
    <row r="30" spans="1:10" ht="12">
      <c r="A30" s="96" t="s">
        <v>15</v>
      </c>
      <c r="B30" s="57">
        <v>296</v>
      </c>
      <c r="C30" s="43">
        <v>68668179</v>
      </c>
      <c r="D30" s="44">
        <f t="shared" si="9"/>
        <v>35109482.419228666</v>
      </c>
      <c r="E30" s="95">
        <v>114065264</v>
      </c>
      <c r="F30" s="92">
        <f t="shared" si="6"/>
        <v>1.1935483870967742</v>
      </c>
      <c r="G30" s="91">
        <f t="shared" si="7"/>
        <v>276887.8185483871</v>
      </c>
      <c r="H30" s="44">
        <f t="shared" si="10"/>
        <v>141570.49362592204</v>
      </c>
      <c r="I30" s="93">
        <f t="shared" si="8"/>
        <v>459940.5806451613</v>
      </c>
      <c r="J30" s="20">
        <v>248</v>
      </c>
    </row>
    <row r="31" spans="1:10" ht="12">
      <c r="A31" s="96" t="s">
        <v>35</v>
      </c>
      <c r="B31" s="57">
        <v>14</v>
      </c>
      <c r="C31" s="43">
        <v>684224.15</v>
      </c>
      <c r="D31" s="44">
        <f t="shared" si="9"/>
        <v>349838.2528133836</v>
      </c>
      <c r="E31" s="95">
        <v>403618</v>
      </c>
      <c r="F31" s="92">
        <f t="shared" si="6"/>
        <v>0.056451612903225805</v>
      </c>
      <c r="G31" s="91">
        <f t="shared" si="7"/>
        <v>2758.968346774194</v>
      </c>
      <c r="H31" s="44">
        <f t="shared" si="10"/>
        <v>1410.6381161829984</v>
      </c>
      <c r="I31" s="93">
        <f t="shared" si="8"/>
        <v>1627.491935483871</v>
      </c>
      <c r="J31" s="20">
        <v>248</v>
      </c>
    </row>
    <row r="32" spans="1:10" ht="12">
      <c r="A32" s="96" t="s">
        <v>36</v>
      </c>
      <c r="B32" s="57">
        <v>21</v>
      </c>
      <c r="C32" s="43">
        <v>280723.49</v>
      </c>
      <c r="D32" s="44">
        <f t="shared" si="9"/>
        <v>143531.6412980678</v>
      </c>
      <c r="E32" s="95">
        <v>1087563</v>
      </c>
      <c r="F32" s="92">
        <f t="shared" si="6"/>
        <v>0.0846774193548387</v>
      </c>
      <c r="G32" s="91">
        <f t="shared" si="7"/>
        <v>1131.9495564516128</v>
      </c>
      <c r="H32" s="44">
        <f t="shared" si="10"/>
        <v>578.7566181373702</v>
      </c>
      <c r="I32" s="93">
        <f t="shared" si="8"/>
        <v>4385.334677419355</v>
      </c>
      <c r="J32" s="20">
        <v>248</v>
      </c>
    </row>
    <row r="33" spans="1:10" ht="12.75" thickBot="1">
      <c r="A33" s="96" t="s">
        <v>37</v>
      </c>
      <c r="B33" s="58">
        <v>23</v>
      </c>
      <c r="C33" s="45">
        <v>946592.02</v>
      </c>
      <c r="D33" s="44">
        <f t="shared" si="9"/>
        <v>483984.8146311285</v>
      </c>
      <c r="E33" s="99">
        <v>871460</v>
      </c>
      <c r="F33" s="106">
        <f t="shared" si="6"/>
        <v>0.09274193548387097</v>
      </c>
      <c r="G33" s="107">
        <f t="shared" si="7"/>
        <v>3816.903306451613</v>
      </c>
      <c r="H33" s="44">
        <f t="shared" si="10"/>
        <v>1951.5516718997117</v>
      </c>
      <c r="I33" s="108">
        <f t="shared" si="8"/>
        <v>3513.951612903226</v>
      </c>
      <c r="J33" s="20">
        <v>248</v>
      </c>
    </row>
    <row r="34" spans="1:9" ht="18" customHeight="1" thickBot="1">
      <c r="A34" s="100" t="s">
        <v>28</v>
      </c>
      <c r="B34" s="59">
        <f aca="true" t="shared" si="11" ref="B34:I34">SUM(B24:B33)</f>
        <v>2198</v>
      </c>
      <c r="C34" s="46">
        <f t="shared" si="11"/>
        <v>781031970.5400001</v>
      </c>
      <c r="D34" s="47">
        <f>SUM(D24:D33)</f>
        <v>399335305.4917861</v>
      </c>
      <c r="E34" s="60">
        <f t="shared" si="11"/>
        <v>571763754</v>
      </c>
      <c r="F34" s="59">
        <f t="shared" si="11"/>
        <v>8.86290322580645</v>
      </c>
      <c r="G34" s="46">
        <f t="shared" si="11"/>
        <v>3149322.4618548388</v>
      </c>
      <c r="H34" s="47">
        <f>SUM(H24:H33)</f>
        <v>1610223.0060152665</v>
      </c>
      <c r="I34" s="60">
        <f t="shared" si="11"/>
        <v>2305499.008064516</v>
      </c>
    </row>
    <row r="40" ht="12.75" thickBot="1"/>
    <row r="41" ht="12.75" thickBot="1">
      <c r="A41" s="109"/>
    </row>
  </sheetData>
  <sheetProtection/>
  <mergeCells count="8">
    <mergeCell ref="A4:A5"/>
    <mergeCell ref="B4:E4"/>
    <mergeCell ref="F4:I4"/>
    <mergeCell ref="A22:A23"/>
    <mergeCell ref="B22:E22"/>
    <mergeCell ref="F22:I22"/>
    <mergeCell ref="A2:I2"/>
    <mergeCell ref="A20:I20"/>
  </mergeCells>
  <printOptions/>
  <pageMargins left="0.42" right="0.4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7.00390625" style="20" customWidth="1"/>
    <col min="2" max="2" width="17.140625" style="20" customWidth="1"/>
    <col min="3" max="4" width="17.8515625" style="20" customWidth="1"/>
    <col min="5" max="5" width="10.28125" style="20" hidden="1" customWidth="1"/>
    <col min="6" max="16384" width="9.140625" style="20" customWidth="1"/>
  </cols>
  <sheetData>
    <row r="1" spans="1:3" ht="12">
      <c r="A1" s="2"/>
      <c r="B1" s="2"/>
      <c r="C1" s="3"/>
    </row>
    <row r="2" spans="1:5" ht="13.5">
      <c r="A2" s="18" t="s">
        <v>39</v>
      </c>
      <c r="B2" s="18"/>
      <c r="C2" s="18"/>
      <c r="D2" s="18"/>
      <c r="E2" s="18"/>
    </row>
    <row r="3" spans="1:3" ht="12.75" thickBot="1">
      <c r="A3" s="2"/>
      <c r="B3" s="2"/>
      <c r="C3" s="3"/>
    </row>
    <row r="4" spans="1:4" ht="18" customHeight="1" thickBot="1">
      <c r="A4" s="21" t="s">
        <v>40</v>
      </c>
      <c r="B4" s="9">
        <v>2011</v>
      </c>
      <c r="C4" s="9">
        <v>2010</v>
      </c>
      <c r="D4" s="22" t="s">
        <v>9</v>
      </c>
    </row>
    <row r="5" spans="1:7" ht="12">
      <c r="A5" s="10" t="s">
        <v>41</v>
      </c>
      <c r="B5" s="6">
        <v>0</v>
      </c>
      <c r="C5" s="6">
        <v>0</v>
      </c>
      <c r="D5" s="7" t="s">
        <v>1</v>
      </c>
      <c r="E5" s="64"/>
      <c r="F5" s="64"/>
      <c r="G5" s="64"/>
    </row>
    <row r="6" spans="1:7" ht="12">
      <c r="A6" s="11" t="s">
        <v>42</v>
      </c>
      <c r="B6" s="4">
        <v>5</v>
      </c>
      <c r="C6" s="4">
        <v>7</v>
      </c>
      <c r="D6" s="5">
        <f aca="true" t="shared" si="0" ref="D6:D12">(B6-C6)/C6</f>
        <v>-0.2857142857142857</v>
      </c>
      <c r="E6" s="64"/>
      <c r="F6" s="64"/>
      <c r="G6" s="64"/>
    </row>
    <row r="7" spans="1:7" ht="12">
      <c r="A7" s="11" t="s">
        <v>43</v>
      </c>
      <c r="B7" s="4">
        <v>3</v>
      </c>
      <c r="C7" s="4">
        <v>1</v>
      </c>
      <c r="D7" s="5">
        <f t="shared" si="0"/>
        <v>2</v>
      </c>
      <c r="E7" s="64"/>
      <c r="F7" s="64"/>
      <c r="G7" s="64"/>
    </row>
    <row r="8" spans="1:7" ht="12">
      <c r="A8" s="11" t="s">
        <v>44</v>
      </c>
      <c r="B8" s="4">
        <v>9</v>
      </c>
      <c r="C8" s="4">
        <v>8</v>
      </c>
      <c r="D8" s="5">
        <f t="shared" si="0"/>
        <v>0.125</v>
      </c>
      <c r="E8" s="64"/>
      <c r="F8" s="64"/>
      <c r="G8" s="64"/>
    </row>
    <row r="9" spans="1:7" ht="12">
      <c r="A9" s="11" t="s">
        <v>45</v>
      </c>
      <c r="B9" s="4">
        <v>0</v>
      </c>
      <c r="C9" s="4">
        <v>7</v>
      </c>
      <c r="D9" s="5">
        <f t="shared" si="0"/>
        <v>-1</v>
      </c>
      <c r="E9" s="64"/>
      <c r="F9" s="64"/>
      <c r="G9" s="64"/>
    </row>
    <row r="10" spans="1:7" ht="12">
      <c r="A10" s="11" t="s">
        <v>46</v>
      </c>
      <c r="B10" s="4">
        <v>0</v>
      </c>
      <c r="C10" s="4">
        <v>2</v>
      </c>
      <c r="D10" s="5">
        <f t="shared" si="0"/>
        <v>-1</v>
      </c>
      <c r="E10" s="64"/>
      <c r="F10" s="64"/>
      <c r="G10" s="64"/>
    </row>
    <row r="11" spans="1:7" ht="12.75" thickBot="1">
      <c r="A11" s="12" t="s">
        <v>47</v>
      </c>
      <c r="B11" s="13">
        <v>13</v>
      </c>
      <c r="C11" s="13">
        <v>11</v>
      </c>
      <c r="D11" s="14">
        <f t="shared" si="0"/>
        <v>0.18181818181818182</v>
      </c>
      <c r="E11" s="64"/>
      <c r="F11" s="64"/>
      <c r="G11" s="64"/>
    </row>
    <row r="12" spans="1:7" ht="19.5" customHeight="1" thickBot="1">
      <c r="A12" s="15" t="s">
        <v>119</v>
      </c>
      <c r="B12" s="9">
        <f>SUM(B5:B11)</f>
        <v>30</v>
      </c>
      <c r="C12" s="9">
        <f>SUM(C5:C11)</f>
        <v>36</v>
      </c>
      <c r="D12" s="8">
        <f t="shared" si="0"/>
        <v>-0.16666666666666666</v>
      </c>
      <c r="E12" s="64"/>
      <c r="F12" s="64"/>
      <c r="G12" s="64"/>
    </row>
    <row r="13" spans="1:7" ht="12">
      <c r="A13" s="3"/>
      <c r="B13" s="3"/>
      <c r="C13" s="3"/>
      <c r="D13" s="64"/>
      <c r="E13" s="64"/>
      <c r="F13" s="64"/>
      <c r="G13" s="64"/>
    </row>
    <row r="14" spans="6:7" ht="12">
      <c r="F14" s="64"/>
      <c r="G14" s="64"/>
    </row>
    <row r="15" spans="1:7" ht="12">
      <c r="A15" s="3"/>
      <c r="B15" s="3"/>
      <c r="C15" s="3"/>
      <c r="D15" s="64"/>
      <c r="E15" s="64"/>
      <c r="F15" s="64"/>
      <c r="G15" s="64"/>
    </row>
    <row r="16" spans="1:3" ht="12">
      <c r="A16" s="1"/>
      <c r="B16" s="1"/>
      <c r="C16" s="1"/>
    </row>
    <row r="17" spans="1:3" ht="12">
      <c r="A17" s="1"/>
      <c r="B17" s="1"/>
      <c r="C17" s="1"/>
    </row>
    <row r="18" spans="1:3" ht="12">
      <c r="A18" s="1"/>
      <c r="B18" s="1"/>
      <c r="C18" s="1"/>
    </row>
    <row r="19" spans="1:3" ht="12">
      <c r="A19" s="1"/>
      <c r="B19" s="1"/>
      <c r="C19" s="1"/>
    </row>
    <row r="20" spans="1:3" ht="12">
      <c r="A20" s="1"/>
      <c r="B20" s="1"/>
      <c r="C20" s="1"/>
    </row>
    <row r="21" spans="1:3" ht="12">
      <c r="A21" s="1"/>
      <c r="B21" s="1"/>
      <c r="C21" s="1"/>
    </row>
    <row r="22" spans="1:3" ht="12">
      <c r="A22" s="1"/>
      <c r="B22" s="1"/>
      <c r="C22" s="1"/>
    </row>
    <row r="23" spans="1:3" ht="12">
      <c r="A23" s="1"/>
      <c r="B23" s="1"/>
      <c r="C23" s="1"/>
    </row>
    <row r="24" spans="1:3" ht="12">
      <c r="A24" s="1"/>
      <c r="B24" s="1"/>
      <c r="C24" s="1"/>
    </row>
    <row r="25" spans="1:3" ht="12">
      <c r="A25" s="1"/>
      <c r="B25" s="1"/>
      <c r="C25" s="1"/>
    </row>
    <row r="26" spans="1:3" ht="12">
      <c r="A26" s="1"/>
      <c r="B26" s="1"/>
      <c r="C26" s="1"/>
    </row>
    <row r="27" spans="1:3" ht="12">
      <c r="A27" s="1"/>
      <c r="B27" s="1"/>
      <c r="C27" s="1"/>
    </row>
    <row r="28" spans="1:3" ht="12">
      <c r="A28" s="1"/>
      <c r="B28" s="1"/>
      <c r="C28" s="1"/>
    </row>
    <row r="29" spans="1:3" ht="12">
      <c r="A29" s="1"/>
      <c r="B29" s="1"/>
      <c r="C29" s="1"/>
    </row>
    <row r="30" spans="1:3" ht="12">
      <c r="A30" s="1"/>
      <c r="B30" s="1"/>
      <c r="C30" s="1"/>
    </row>
    <row r="31" spans="1:3" ht="12">
      <c r="A31" s="1"/>
      <c r="B31" s="1"/>
      <c r="C31" s="1"/>
    </row>
    <row r="32" spans="1:3" ht="12">
      <c r="A32" s="1"/>
      <c r="B32" s="1"/>
      <c r="C32" s="1"/>
    </row>
    <row r="33" spans="1:3" ht="12">
      <c r="A33" s="1"/>
      <c r="B33" s="1"/>
      <c r="C33" s="1"/>
    </row>
    <row r="34" spans="1:3" ht="12">
      <c r="A34" s="1"/>
      <c r="B34" s="1"/>
      <c r="C34" s="1"/>
    </row>
    <row r="35" spans="1:3" ht="12">
      <c r="A35" s="1"/>
      <c r="B35" s="1"/>
      <c r="C35" s="1"/>
    </row>
    <row r="36" spans="1:3" ht="12">
      <c r="A36" s="1"/>
      <c r="B36" s="1"/>
      <c r="C36" s="1"/>
    </row>
    <row r="37" spans="1:3" ht="12">
      <c r="A37" s="1"/>
      <c r="B37" s="1"/>
      <c r="C37" s="1"/>
    </row>
    <row r="38" spans="1:3" ht="12">
      <c r="A38" s="1"/>
      <c r="B38" s="1"/>
      <c r="C38" s="1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7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8.8515625" style="111" bestFit="1" customWidth="1"/>
    <col min="2" max="2" width="52.7109375" style="111" customWidth="1"/>
    <col min="3" max="3" width="13.421875" style="127" customWidth="1"/>
    <col min="4" max="5" width="20.00390625" style="128" customWidth="1"/>
    <col min="6" max="6" width="25.140625" style="127" customWidth="1"/>
    <col min="7" max="16384" width="9.140625" style="111" customWidth="1"/>
  </cols>
  <sheetData>
    <row r="2" spans="1:256" ht="15.75">
      <c r="A2" s="19" t="s">
        <v>48</v>
      </c>
      <c r="B2" s="19"/>
      <c r="C2" s="19"/>
      <c r="D2" s="19"/>
      <c r="E2" s="19"/>
      <c r="F2" s="19"/>
      <c r="G2" s="65"/>
      <c r="H2" s="110" t="s">
        <v>49</v>
      </c>
      <c r="I2" s="65"/>
      <c r="J2" s="1"/>
      <c r="K2" s="1"/>
      <c r="L2" s="1"/>
      <c r="M2" s="1"/>
      <c r="N2" s="1"/>
      <c r="O2" s="1"/>
      <c r="P2" s="1"/>
      <c r="Q2" s="105"/>
      <c r="R2" s="1"/>
      <c r="S2" s="1"/>
      <c r="T2" s="1"/>
      <c r="U2" s="1"/>
      <c r="V2" s="1"/>
      <c r="W2" s="1"/>
      <c r="X2" s="1"/>
      <c r="Y2" s="105"/>
      <c r="Z2" s="1"/>
      <c r="AA2" s="1"/>
      <c r="AB2" s="1"/>
      <c r="AC2" s="1"/>
      <c r="AD2" s="1"/>
      <c r="AE2" s="1"/>
      <c r="AF2" s="1"/>
      <c r="AG2" s="105"/>
      <c r="AH2" s="1"/>
      <c r="AI2" s="1"/>
      <c r="AJ2" s="1"/>
      <c r="AK2" s="1"/>
      <c r="AL2" s="1"/>
      <c r="AM2" s="1"/>
      <c r="AN2" s="1"/>
      <c r="AO2" s="105"/>
      <c r="AP2" s="1"/>
      <c r="AQ2" s="1"/>
      <c r="AR2" s="1"/>
      <c r="AS2" s="1"/>
      <c r="AT2" s="1"/>
      <c r="AU2" s="1"/>
      <c r="AV2" s="1"/>
      <c r="AW2" s="105"/>
      <c r="AX2" s="1"/>
      <c r="AY2" s="1"/>
      <c r="AZ2" s="1"/>
      <c r="BA2" s="1"/>
      <c r="BB2" s="1"/>
      <c r="BC2" s="1"/>
      <c r="BD2" s="1"/>
      <c r="BE2" s="105"/>
      <c r="BF2" s="1"/>
      <c r="BG2" s="1"/>
      <c r="BH2" s="1"/>
      <c r="BI2" s="1"/>
      <c r="BJ2" s="1"/>
      <c r="BK2" s="1"/>
      <c r="BL2" s="1"/>
      <c r="BM2" s="105"/>
      <c r="BN2" s="1"/>
      <c r="BO2" s="1"/>
      <c r="BP2" s="1"/>
      <c r="BQ2" s="1"/>
      <c r="BR2" s="1"/>
      <c r="BS2" s="1"/>
      <c r="BT2" s="1"/>
      <c r="BU2" s="105"/>
      <c r="BV2" s="1"/>
      <c r="BW2" s="1"/>
      <c r="BX2" s="1"/>
      <c r="BY2" s="1"/>
      <c r="BZ2" s="1"/>
      <c r="CA2" s="1"/>
      <c r="CB2" s="1"/>
      <c r="CC2" s="105"/>
      <c r="CD2" s="1"/>
      <c r="CE2" s="1"/>
      <c r="CF2" s="1"/>
      <c r="CG2" s="1"/>
      <c r="CH2" s="1"/>
      <c r="CI2" s="1"/>
      <c r="CJ2" s="1"/>
      <c r="CK2" s="105"/>
      <c r="CL2" s="1"/>
      <c r="CM2" s="1"/>
      <c r="CN2" s="1"/>
      <c r="CO2" s="1"/>
      <c r="CP2" s="1"/>
      <c r="CQ2" s="1"/>
      <c r="CR2" s="1"/>
      <c r="CS2" s="105"/>
      <c r="CT2" s="1"/>
      <c r="CU2" s="1"/>
      <c r="CV2" s="1"/>
      <c r="CW2" s="1"/>
      <c r="CX2" s="1"/>
      <c r="CY2" s="1"/>
      <c r="CZ2" s="1"/>
      <c r="DA2" s="105"/>
      <c r="DB2" s="1"/>
      <c r="DC2" s="1"/>
      <c r="DD2" s="1"/>
      <c r="DE2" s="1"/>
      <c r="DF2" s="1"/>
      <c r="DG2" s="1"/>
      <c r="DH2" s="1"/>
      <c r="DI2" s="105"/>
      <c r="DJ2" s="1"/>
      <c r="DK2" s="1"/>
      <c r="DL2" s="1"/>
      <c r="DM2" s="1"/>
      <c r="DN2" s="1"/>
      <c r="DO2" s="1"/>
      <c r="DP2" s="1"/>
      <c r="DQ2" s="105"/>
      <c r="DR2" s="1"/>
      <c r="DS2" s="1"/>
      <c r="DT2" s="1"/>
      <c r="DU2" s="1"/>
      <c r="DV2" s="1"/>
      <c r="DW2" s="1"/>
      <c r="DX2" s="1"/>
      <c r="DY2" s="105"/>
      <c r="DZ2" s="1"/>
      <c r="EA2" s="1"/>
      <c r="EB2" s="1"/>
      <c r="EC2" s="1"/>
      <c r="ED2" s="1"/>
      <c r="EE2" s="1"/>
      <c r="EF2" s="1"/>
      <c r="EG2" s="105"/>
      <c r="EH2" s="1"/>
      <c r="EI2" s="1"/>
      <c r="EJ2" s="1"/>
      <c r="EK2" s="1"/>
      <c r="EL2" s="1"/>
      <c r="EM2" s="1"/>
      <c r="EN2" s="1"/>
      <c r="EO2" s="105"/>
      <c r="EP2" s="1"/>
      <c r="EQ2" s="1"/>
      <c r="ER2" s="1"/>
      <c r="ES2" s="1"/>
      <c r="ET2" s="1"/>
      <c r="EU2" s="1"/>
      <c r="EV2" s="1"/>
      <c r="EW2" s="105"/>
      <c r="EX2" s="1"/>
      <c r="EY2" s="1"/>
      <c r="EZ2" s="1"/>
      <c r="FA2" s="1"/>
      <c r="FB2" s="1"/>
      <c r="FC2" s="1"/>
      <c r="FD2" s="1"/>
      <c r="FE2" s="105"/>
      <c r="FF2" s="1"/>
      <c r="FG2" s="1"/>
      <c r="FH2" s="1"/>
      <c r="FI2" s="1"/>
      <c r="FJ2" s="1"/>
      <c r="FK2" s="1"/>
      <c r="FL2" s="1"/>
      <c r="FM2" s="105"/>
      <c r="FN2" s="1"/>
      <c r="FO2" s="1"/>
      <c r="FP2" s="1"/>
      <c r="FQ2" s="1"/>
      <c r="FR2" s="1"/>
      <c r="FS2" s="1"/>
      <c r="FT2" s="1"/>
      <c r="FU2" s="105"/>
      <c r="FV2" s="1"/>
      <c r="FW2" s="1"/>
      <c r="FX2" s="1"/>
      <c r="FY2" s="1"/>
      <c r="FZ2" s="1"/>
      <c r="GA2" s="1"/>
      <c r="GB2" s="1"/>
      <c r="GC2" s="105"/>
      <c r="GD2" s="1"/>
      <c r="GE2" s="1"/>
      <c r="GF2" s="1"/>
      <c r="GG2" s="1"/>
      <c r="GH2" s="1"/>
      <c r="GI2" s="1"/>
      <c r="GJ2" s="1"/>
      <c r="GK2" s="105"/>
      <c r="GL2" s="1"/>
      <c r="GM2" s="1"/>
      <c r="GN2" s="1"/>
      <c r="GO2" s="1"/>
      <c r="GP2" s="1"/>
      <c r="GQ2" s="1"/>
      <c r="GR2" s="1"/>
      <c r="GS2" s="105"/>
      <c r="GT2" s="1"/>
      <c r="GU2" s="1"/>
      <c r="GV2" s="1"/>
      <c r="GW2" s="1"/>
      <c r="GX2" s="1"/>
      <c r="GY2" s="1"/>
      <c r="GZ2" s="1"/>
      <c r="HA2" s="105"/>
      <c r="HB2" s="1"/>
      <c r="HC2" s="1"/>
      <c r="HD2" s="1"/>
      <c r="HE2" s="1"/>
      <c r="HF2" s="1"/>
      <c r="HG2" s="1"/>
      <c r="HH2" s="1"/>
      <c r="HI2" s="105"/>
      <c r="HJ2" s="1"/>
      <c r="HK2" s="1"/>
      <c r="HL2" s="1"/>
      <c r="HM2" s="1"/>
      <c r="HN2" s="1"/>
      <c r="HO2" s="1"/>
      <c r="HP2" s="1"/>
      <c r="HQ2" s="105"/>
      <c r="HR2" s="1"/>
      <c r="HS2" s="1"/>
      <c r="HT2" s="1"/>
      <c r="HU2" s="1"/>
      <c r="HV2" s="1"/>
      <c r="HW2" s="1"/>
      <c r="HX2" s="1"/>
      <c r="HY2" s="105"/>
      <c r="HZ2" s="1"/>
      <c r="IA2" s="1"/>
      <c r="IB2" s="1"/>
      <c r="IC2" s="1"/>
      <c r="ID2" s="1"/>
      <c r="IE2" s="1"/>
      <c r="IF2" s="1"/>
      <c r="IG2" s="105"/>
      <c r="IH2" s="1"/>
      <c r="II2" s="1"/>
      <c r="IJ2" s="1"/>
      <c r="IK2" s="1"/>
      <c r="IL2" s="1"/>
      <c r="IM2" s="1"/>
      <c r="IN2" s="1"/>
      <c r="IO2" s="105"/>
      <c r="IP2" s="1"/>
      <c r="IQ2" s="1"/>
      <c r="IR2" s="1"/>
      <c r="IS2" s="1"/>
      <c r="IT2" s="1"/>
      <c r="IU2" s="1"/>
      <c r="IV2" s="1"/>
    </row>
    <row r="3" spans="1:256" ht="16.5" thickBot="1">
      <c r="A3" s="105"/>
      <c r="B3" s="1"/>
      <c r="C3" s="1"/>
      <c r="D3" s="1"/>
      <c r="E3" s="1"/>
      <c r="F3" s="1"/>
      <c r="G3" s="1"/>
      <c r="H3" s="1"/>
      <c r="I3" s="105"/>
      <c r="J3" s="1"/>
      <c r="K3" s="1"/>
      <c r="L3" s="1"/>
      <c r="M3" s="1"/>
      <c r="N3" s="1"/>
      <c r="O3" s="1"/>
      <c r="P3" s="1"/>
      <c r="Q3" s="105"/>
      <c r="R3" s="1"/>
      <c r="S3" s="1"/>
      <c r="T3" s="1"/>
      <c r="U3" s="1"/>
      <c r="V3" s="1"/>
      <c r="W3" s="1"/>
      <c r="X3" s="1"/>
      <c r="Y3" s="105"/>
      <c r="Z3" s="1"/>
      <c r="AA3" s="1"/>
      <c r="AB3" s="1"/>
      <c r="AC3" s="1"/>
      <c r="AD3" s="1"/>
      <c r="AE3" s="1"/>
      <c r="AF3" s="1"/>
      <c r="AG3" s="105"/>
      <c r="AH3" s="1"/>
      <c r="AI3" s="1"/>
      <c r="AJ3" s="1"/>
      <c r="AK3" s="1"/>
      <c r="AL3" s="1"/>
      <c r="AM3" s="1"/>
      <c r="AN3" s="1"/>
      <c r="AO3" s="105"/>
      <c r="AP3" s="1"/>
      <c r="AQ3" s="1"/>
      <c r="AR3" s="1"/>
      <c r="AS3" s="1"/>
      <c r="AT3" s="1"/>
      <c r="AU3" s="1"/>
      <c r="AV3" s="1"/>
      <c r="AW3" s="105"/>
      <c r="AX3" s="1"/>
      <c r="AY3" s="1"/>
      <c r="AZ3" s="1"/>
      <c r="BA3" s="1"/>
      <c r="BB3" s="1"/>
      <c r="BC3" s="1"/>
      <c r="BD3" s="1"/>
      <c r="BE3" s="105"/>
      <c r="BF3" s="1"/>
      <c r="BG3" s="1"/>
      <c r="BH3" s="1"/>
      <c r="BI3" s="1"/>
      <c r="BJ3" s="1"/>
      <c r="BK3" s="1"/>
      <c r="BL3" s="1"/>
      <c r="BM3" s="105"/>
      <c r="BN3" s="1"/>
      <c r="BO3" s="1"/>
      <c r="BP3" s="1"/>
      <c r="BQ3" s="1"/>
      <c r="BR3" s="1"/>
      <c r="BS3" s="1"/>
      <c r="BT3" s="1"/>
      <c r="BU3" s="105"/>
      <c r="BV3" s="1"/>
      <c r="BW3" s="1"/>
      <c r="BX3" s="1"/>
      <c r="BY3" s="1"/>
      <c r="BZ3" s="1"/>
      <c r="CA3" s="1"/>
      <c r="CB3" s="1"/>
      <c r="CC3" s="105"/>
      <c r="CD3" s="1"/>
      <c r="CE3" s="1"/>
      <c r="CF3" s="1"/>
      <c r="CG3" s="1"/>
      <c r="CH3" s="1"/>
      <c r="CI3" s="1"/>
      <c r="CJ3" s="1"/>
      <c r="CK3" s="105"/>
      <c r="CL3" s="1"/>
      <c r="CM3" s="1"/>
      <c r="CN3" s="1"/>
      <c r="CO3" s="1"/>
      <c r="CP3" s="1"/>
      <c r="CQ3" s="1"/>
      <c r="CR3" s="1"/>
      <c r="CS3" s="105"/>
      <c r="CT3" s="1"/>
      <c r="CU3" s="1"/>
      <c r="CV3" s="1"/>
      <c r="CW3" s="1"/>
      <c r="CX3" s="1"/>
      <c r="CY3" s="1"/>
      <c r="CZ3" s="1"/>
      <c r="DA3" s="105"/>
      <c r="DB3" s="1"/>
      <c r="DC3" s="1"/>
      <c r="DD3" s="1"/>
      <c r="DE3" s="1"/>
      <c r="DF3" s="1"/>
      <c r="DG3" s="1"/>
      <c r="DH3" s="1"/>
      <c r="DI3" s="105"/>
      <c r="DJ3" s="1"/>
      <c r="DK3" s="1"/>
      <c r="DL3" s="1"/>
      <c r="DM3" s="1"/>
      <c r="DN3" s="1"/>
      <c r="DO3" s="1"/>
      <c r="DP3" s="1"/>
      <c r="DQ3" s="105"/>
      <c r="DR3" s="1"/>
      <c r="DS3" s="1"/>
      <c r="DT3" s="1"/>
      <c r="DU3" s="1"/>
      <c r="DV3" s="1"/>
      <c r="DW3" s="1"/>
      <c r="DX3" s="1"/>
      <c r="DY3" s="105"/>
      <c r="DZ3" s="1"/>
      <c r="EA3" s="1"/>
      <c r="EB3" s="1"/>
      <c r="EC3" s="1"/>
      <c r="ED3" s="1"/>
      <c r="EE3" s="1"/>
      <c r="EF3" s="1"/>
      <c r="EG3" s="105"/>
      <c r="EH3" s="1"/>
      <c r="EI3" s="1"/>
      <c r="EJ3" s="1"/>
      <c r="EK3" s="1"/>
      <c r="EL3" s="1"/>
      <c r="EM3" s="1"/>
      <c r="EN3" s="1"/>
      <c r="EO3" s="105"/>
      <c r="EP3" s="1"/>
      <c r="EQ3" s="1"/>
      <c r="ER3" s="1"/>
      <c r="ES3" s="1"/>
      <c r="ET3" s="1"/>
      <c r="EU3" s="1"/>
      <c r="EV3" s="1"/>
      <c r="EW3" s="105"/>
      <c r="EX3" s="1"/>
      <c r="EY3" s="1"/>
      <c r="EZ3" s="1"/>
      <c r="FA3" s="1"/>
      <c r="FB3" s="1"/>
      <c r="FC3" s="1"/>
      <c r="FD3" s="1"/>
      <c r="FE3" s="105"/>
      <c r="FF3" s="1"/>
      <c r="FG3" s="1"/>
      <c r="FH3" s="1"/>
      <c r="FI3" s="1"/>
      <c r="FJ3" s="1"/>
      <c r="FK3" s="1"/>
      <c r="FL3" s="1"/>
      <c r="FM3" s="105"/>
      <c r="FN3" s="1"/>
      <c r="FO3" s="1"/>
      <c r="FP3" s="1"/>
      <c r="FQ3" s="1"/>
      <c r="FR3" s="1"/>
      <c r="FS3" s="1"/>
      <c r="FT3" s="1"/>
      <c r="FU3" s="105"/>
      <c r="FV3" s="1"/>
      <c r="FW3" s="1"/>
      <c r="FX3" s="1"/>
      <c r="FY3" s="1"/>
      <c r="FZ3" s="1"/>
      <c r="GA3" s="1"/>
      <c r="GB3" s="1"/>
      <c r="GC3" s="105"/>
      <c r="GD3" s="1"/>
      <c r="GE3" s="1"/>
      <c r="GF3" s="1"/>
      <c r="GG3" s="1"/>
      <c r="GH3" s="1"/>
      <c r="GI3" s="1"/>
      <c r="GJ3" s="1"/>
      <c r="GK3" s="105"/>
      <c r="GL3" s="1"/>
      <c r="GM3" s="1"/>
      <c r="GN3" s="1"/>
      <c r="GO3" s="1"/>
      <c r="GP3" s="1"/>
      <c r="GQ3" s="1"/>
      <c r="GR3" s="1"/>
      <c r="GS3" s="105"/>
      <c r="GT3" s="1"/>
      <c r="GU3" s="1"/>
      <c r="GV3" s="1"/>
      <c r="GW3" s="1"/>
      <c r="GX3" s="1"/>
      <c r="GY3" s="1"/>
      <c r="GZ3" s="1"/>
      <c r="HA3" s="105"/>
      <c r="HB3" s="1"/>
      <c r="HC3" s="1"/>
      <c r="HD3" s="1"/>
      <c r="HE3" s="1"/>
      <c r="HF3" s="1"/>
      <c r="HG3" s="1"/>
      <c r="HH3" s="1"/>
      <c r="HI3" s="105"/>
      <c r="HJ3" s="1"/>
      <c r="HK3" s="1"/>
      <c r="HL3" s="1"/>
      <c r="HM3" s="1"/>
      <c r="HN3" s="1"/>
      <c r="HO3" s="1"/>
      <c r="HP3" s="1"/>
      <c r="HQ3" s="105"/>
      <c r="HR3" s="1"/>
      <c r="HS3" s="1"/>
      <c r="HT3" s="1"/>
      <c r="HU3" s="1"/>
      <c r="HV3" s="1"/>
      <c r="HW3" s="1"/>
      <c r="HX3" s="1"/>
      <c r="HY3" s="105"/>
      <c r="HZ3" s="1"/>
      <c r="IA3" s="1"/>
      <c r="IB3" s="1"/>
      <c r="IC3" s="1"/>
      <c r="ID3" s="1"/>
      <c r="IE3" s="1"/>
      <c r="IF3" s="1"/>
      <c r="IG3" s="105"/>
      <c r="IH3" s="1"/>
      <c r="II3" s="1"/>
      <c r="IJ3" s="1"/>
      <c r="IK3" s="1"/>
      <c r="IL3" s="1"/>
      <c r="IM3" s="1"/>
      <c r="IN3" s="1"/>
      <c r="IO3" s="105"/>
      <c r="IP3" s="1"/>
      <c r="IQ3" s="1"/>
      <c r="IR3" s="1"/>
      <c r="IS3" s="1"/>
      <c r="IT3" s="1"/>
      <c r="IU3" s="1"/>
      <c r="IV3" s="1"/>
    </row>
    <row r="4" spans="1:6" s="116" customFormat="1" ht="17.25" customHeight="1" thickBot="1">
      <c r="A4" s="21" t="s">
        <v>6</v>
      </c>
      <c r="B4" s="9" t="s">
        <v>117</v>
      </c>
      <c r="C4" s="112" t="s">
        <v>25</v>
      </c>
      <c r="D4" s="113" t="s">
        <v>26</v>
      </c>
      <c r="E4" s="114" t="s">
        <v>125</v>
      </c>
      <c r="F4" s="115" t="s">
        <v>118</v>
      </c>
    </row>
    <row r="5" spans="1:6" ht="12">
      <c r="A5" s="41">
        <v>117</v>
      </c>
      <c r="B5" s="117" t="s">
        <v>50</v>
      </c>
      <c r="C5" s="91">
        <v>5056</v>
      </c>
      <c r="D5" s="118">
        <v>197416809.66</v>
      </c>
      <c r="E5" s="119">
        <f>D5/1.95583</f>
        <v>100937611.9908172</v>
      </c>
      <c r="F5" s="93">
        <v>7050202</v>
      </c>
    </row>
    <row r="6" spans="1:6" ht="12">
      <c r="A6" s="42">
        <v>116</v>
      </c>
      <c r="B6" s="120" t="s">
        <v>51</v>
      </c>
      <c r="C6" s="43">
        <v>1977</v>
      </c>
      <c r="D6" s="121">
        <v>156505988.63</v>
      </c>
      <c r="E6" s="119">
        <f aca="true" t="shared" si="0" ref="E6:E69">D6/1.95583</f>
        <v>80020241.34510668</v>
      </c>
      <c r="F6" s="95">
        <v>73178764</v>
      </c>
    </row>
    <row r="7" spans="1:6" ht="12">
      <c r="A7" s="42">
        <v>187</v>
      </c>
      <c r="B7" s="120" t="s">
        <v>52</v>
      </c>
      <c r="C7" s="43">
        <v>373</v>
      </c>
      <c r="D7" s="121">
        <v>153536244.82</v>
      </c>
      <c r="E7" s="119">
        <f t="shared" si="0"/>
        <v>78501835.44582096</v>
      </c>
      <c r="F7" s="95">
        <v>2154570</v>
      </c>
    </row>
    <row r="8" spans="1:6" ht="12">
      <c r="A8" s="42">
        <v>106</v>
      </c>
      <c r="B8" s="120" t="s">
        <v>53</v>
      </c>
      <c r="C8" s="43">
        <v>16102</v>
      </c>
      <c r="D8" s="121">
        <v>118943557.39</v>
      </c>
      <c r="E8" s="119">
        <f t="shared" si="0"/>
        <v>60814875.214103475</v>
      </c>
      <c r="F8" s="95">
        <v>70831819</v>
      </c>
    </row>
    <row r="9" spans="1:6" ht="12">
      <c r="A9" s="42">
        <v>108</v>
      </c>
      <c r="B9" s="120" t="s">
        <v>54</v>
      </c>
      <c r="C9" s="43">
        <v>5440</v>
      </c>
      <c r="D9" s="121">
        <v>107852612.83</v>
      </c>
      <c r="E9" s="119">
        <f t="shared" si="0"/>
        <v>55144165.30577811</v>
      </c>
      <c r="F9" s="95">
        <v>137356450</v>
      </c>
    </row>
    <row r="10" spans="1:6" ht="12">
      <c r="A10" s="42">
        <v>130</v>
      </c>
      <c r="B10" s="120" t="s">
        <v>55</v>
      </c>
      <c r="C10" s="43">
        <v>5176</v>
      </c>
      <c r="D10" s="121">
        <v>59369078.94</v>
      </c>
      <c r="E10" s="119">
        <f t="shared" si="0"/>
        <v>30354928.056119397</v>
      </c>
      <c r="F10" s="95">
        <v>74463652</v>
      </c>
    </row>
    <row r="11" spans="1:6" ht="12">
      <c r="A11" s="42">
        <v>143</v>
      </c>
      <c r="B11" s="120" t="s">
        <v>56</v>
      </c>
      <c r="C11" s="43">
        <v>45265</v>
      </c>
      <c r="D11" s="121">
        <v>55743221.64</v>
      </c>
      <c r="E11" s="119">
        <f t="shared" si="0"/>
        <v>28501056.656253356</v>
      </c>
      <c r="F11" s="95">
        <v>44172071</v>
      </c>
    </row>
    <row r="12" spans="1:6" ht="12">
      <c r="A12" s="42">
        <v>160</v>
      </c>
      <c r="B12" s="120" t="s">
        <v>57</v>
      </c>
      <c r="C12" s="43">
        <v>5760</v>
      </c>
      <c r="D12" s="121">
        <v>52497590.15</v>
      </c>
      <c r="E12" s="119">
        <f t="shared" si="0"/>
        <v>26841591.62606157</v>
      </c>
      <c r="F12" s="95">
        <v>30553311</v>
      </c>
    </row>
    <row r="13" spans="1:6" ht="12">
      <c r="A13" s="42">
        <v>209</v>
      </c>
      <c r="B13" s="120" t="s">
        <v>58</v>
      </c>
      <c r="C13" s="43">
        <v>25470</v>
      </c>
      <c r="D13" s="121">
        <v>51707423.4</v>
      </c>
      <c r="E13" s="119">
        <f t="shared" si="0"/>
        <v>26437585.781995367</v>
      </c>
      <c r="F13" s="95">
        <v>30272089</v>
      </c>
    </row>
    <row r="14" spans="1:6" ht="12">
      <c r="A14" s="42">
        <v>224</v>
      </c>
      <c r="B14" s="120" t="s">
        <v>59</v>
      </c>
      <c r="C14" s="43">
        <v>739</v>
      </c>
      <c r="D14" s="121">
        <v>51397462.57</v>
      </c>
      <c r="E14" s="119">
        <f t="shared" si="0"/>
        <v>26279105.326127525</v>
      </c>
      <c r="F14" s="95">
        <v>12915504</v>
      </c>
    </row>
    <row r="15" spans="1:6" ht="12">
      <c r="A15" s="42">
        <v>221</v>
      </c>
      <c r="B15" s="120" t="s">
        <v>60</v>
      </c>
      <c r="C15" s="43">
        <v>434</v>
      </c>
      <c r="D15" s="121">
        <v>45675861.62</v>
      </c>
      <c r="E15" s="119">
        <f t="shared" si="0"/>
        <v>23353697.212947953</v>
      </c>
      <c r="F15" s="95">
        <v>35799794</v>
      </c>
    </row>
    <row r="16" spans="1:6" ht="12">
      <c r="A16" s="42">
        <v>129</v>
      </c>
      <c r="B16" s="120" t="s">
        <v>61</v>
      </c>
      <c r="C16" s="43">
        <v>4287</v>
      </c>
      <c r="D16" s="121">
        <v>42527617.37</v>
      </c>
      <c r="E16" s="119">
        <f t="shared" si="0"/>
        <v>21744025.487900276</v>
      </c>
      <c r="F16" s="95">
        <v>15135568</v>
      </c>
    </row>
    <row r="17" spans="1:6" ht="12">
      <c r="A17" s="42">
        <v>107</v>
      </c>
      <c r="B17" s="120" t="s">
        <v>62</v>
      </c>
      <c r="C17" s="43">
        <v>21390</v>
      </c>
      <c r="D17" s="121">
        <v>35321232.07</v>
      </c>
      <c r="E17" s="119">
        <f t="shared" si="0"/>
        <v>18059459.191238504</v>
      </c>
      <c r="F17" s="95">
        <v>18502883</v>
      </c>
    </row>
    <row r="18" spans="1:6" ht="12">
      <c r="A18" s="42">
        <v>132</v>
      </c>
      <c r="B18" s="120" t="s">
        <v>63</v>
      </c>
      <c r="C18" s="43">
        <v>8267</v>
      </c>
      <c r="D18" s="121">
        <v>32914710.89</v>
      </c>
      <c r="E18" s="119">
        <f t="shared" si="0"/>
        <v>16829024.44997776</v>
      </c>
      <c r="F18" s="95">
        <v>26793410</v>
      </c>
    </row>
    <row r="19" spans="1:6" ht="12">
      <c r="A19" s="42">
        <v>133</v>
      </c>
      <c r="B19" s="120" t="s">
        <v>64</v>
      </c>
      <c r="C19" s="43">
        <v>423</v>
      </c>
      <c r="D19" s="121">
        <v>29261049.59</v>
      </c>
      <c r="E19" s="119">
        <f t="shared" si="0"/>
        <v>14960937.090646937</v>
      </c>
      <c r="F19" s="95">
        <v>12667789</v>
      </c>
    </row>
    <row r="20" spans="1:6" ht="12">
      <c r="A20" s="42">
        <v>158</v>
      </c>
      <c r="B20" s="120" t="s">
        <v>65</v>
      </c>
      <c r="C20" s="43">
        <v>5848</v>
      </c>
      <c r="D20" s="121">
        <v>26127307.99</v>
      </c>
      <c r="E20" s="119">
        <f t="shared" si="0"/>
        <v>13358680.45280009</v>
      </c>
      <c r="F20" s="95">
        <v>9493438</v>
      </c>
    </row>
    <row r="21" spans="1:6" ht="12">
      <c r="A21" s="42">
        <v>128</v>
      </c>
      <c r="B21" s="120" t="s">
        <v>66</v>
      </c>
      <c r="C21" s="43">
        <v>382</v>
      </c>
      <c r="D21" s="121">
        <v>25765949.41</v>
      </c>
      <c r="E21" s="119">
        <f t="shared" si="0"/>
        <v>13173920.744645497</v>
      </c>
      <c r="F21" s="95">
        <v>104187454</v>
      </c>
    </row>
    <row r="22" spans="1:6" ht="12">
      <c r="A22" s="42">
        <v>159</v>
      </c>
      <c r="B22" s="120" t="s">
        <v>67</v>
      </c>
      <c r="C22" s="43">
        <v>8773</v>
      </c>
      <c r="D22" s="121">
        <v>21447574.3</v>
      </c>
      <c r="E22" s="119">
        <f t="shared" si="0"/>
        <v>10965970.61094267</v>
      </c>
      <c r="F22" s="95">
        <v>43362506</v>
      </c>
    </row>
    <row r="23" spans="1:6" ht="12">
      <c r="A23" s="42">
        <v>105</v>
      </c>
      <c r="B23" s="120" t="s">
        <v>68</v>
      </c>
      <c r="C23" s="43">
        <v>194</v>
      </c>
      <c r="D23" s="121">
        <v>16745860.42</v>
      </c>
      <c r="E23" s="119">
        <f t="shared" si="0"/>
        <v>8562022.476391098</v>
      </c>
      <c r="F23" s="95">
        <v>905958</v>
      </c>
    </row>
    <row r="24" spans="1:6" ht="12">
      <c r="A24" s="42">
        <v>140</v>
      </c>
      <c r="B24" s="120" t="s">
        <v>69</v>
      </c>
      <c r="C24" s="43">
        <v>1981</v>
      </c>
      <c r="D24" s="121">
        <v>15264540.91</v>
      </c>
      <c r="E24" s="119">
        <f t="shared" si="0"/>
        <v>7804635.837470537</v>
      </c>
      <c r="F24" s="95">
        <v>2913328</v>
      </c>
    </row>
    <row r="25" spans="1:6" ht="12">
      <c r="A25" s="42">
        <v>220</v>
      </c>
      <c r="B25" s="120" t="s">
        <v>70</v>
      </c>
      <c r="C25" s="43">
        <v>3196</v>
      </c>
      <c r="D25" s="121">
        <v>13440064.75</v>
      </c>
      <c r="E25" s="119">
        <f t="shared" si="0"/>
        <v>6871795.989426484</v>
      </c>
      <c r="F25" s="95">
        <v>37671185</v>
      </c>
    </row>
    <row r="26" spans="1:6" ht="12">
      <c r="A26" s="42">
        <v>201</v>
      </c>
      <c r="B26" s="120" t="s">
        <v>71</v>
      </c>
      <c r="C26" s="43">
        <v>1451</v>
      </c>
      <c r="D26" s="121">
        <v>13050994.59</v>
      </c>
      <c r="E26" s="119">
        <f t="shared" si="0"/>
        <v>6672867.57540277</v>
      </c>
      <c r="F26" s="95">
        <v>2335675</v>
      </c>
    </row>
    <row r="27" spans="1:6" ht="12">
      <c r="A27" s="42">
        <v>157</v>
      </c>
      <c r="B27" s="120" t="s">
        <v>72</v>
      </c>
      <c r="C27" s="43">
        <v>3466</v>
      </c>
      <c r="D27" s="121">
        <v>11232709.58</v>
      </c>
      <c r="E27" s="119">
        <f t="shared" si="0"/>
        <v>5743193.212088985</v>
      </c>
      <c r="F27" s="95">
        <v>6006823</v>
      </c>
    </row>
    <row r="28" spans="1:6" ht="12">
      <c r="A28" s="42">
        <v>101</v>
      </c>
      <c r="B28" s="120" t="s">
        <v>73</v>
      </c>
      <c r="C28" s="43">
        <v>5005</v>
      </c>
      <c r="D28" s="121">
        <v>10559764.58</v>
      </c>
      <c r="E28" s="119">
        <f t="shared" si="0"/>
        <v>5399121.897097396</v>
      </c>
      <c r="F28" s="95">
        <v>6399626</v>
      </c>
    </row>
    <row r="29" spans="1:6" ht="12">
      <c r="A29" s="42">
        <v>207</v>
      </c>
      <c r="B29" s="120" t="s">
        <v>74</v>
      </c>
      <c r="C29" s="43">
        <v>595</v>
      </c>
      <c r="D29" s="121">
        <v>7810558.85</v>
      </c>
      <c r="E29" s="119">
        <f t="shared" si="0"/>
        <v>3993475.327610273</v>
      </c>
      <c r="F29" s="95">
        <v>10324230</v>
      </c>
    </row>
    <row r="30" spans="1:6" ht="12">
      <c r="A30" s="42">
        <v>193</v>
      </c>
      <c r="B30" s="120" t="s">
        <v>75</v>
      </c>
      <c r="C30" s="43">
        <v>2364</v>
      </c>
      <c r="D30" s="121">
        <v>7346587.71</v>
      </c>
      <c r="E30" s="119">
        <f t="shared" si="0"/>
        <v>3756250.6506189187</v>
      </c>
      <c r="F30" s="95">
        <v>4779086</v>
      </c>
    </row>
    <row r="31" spans="1:6" ht="12">
      <c r="A31" s="42">
        <v>156</v>
      </c>
      <c r="B31" s="120" t="s">
        <v>76</v>
      </c>
      <c r="C31" s="43">
        <v>3445</v>
      </c>
      <c r="D31" s="121">
        <v>6348798.53</v>
      </c>
      <c r="E31" s="119">
        <f t="shared" si="0"/>
        <v>3246089.1437394866</v>
      </c>
      <c r="F31" s="95">
        <v>3145330</v>
      </c>
    </row>
    <row r="32" spans="1:6" ht="12">
      <c r="A32" s="42">
        <v>186</v>
      </c>
      <c r="B32" s="120" t="s">
        <v>77</v>
      </c>
      <c r="C32" s="43">
        <v>3</v>
      </c>
      <c r="D32" s="121">
        <v>6259127</v>
      </c>
      <c r="E32" s="119">
        <f t="shared" si="0"/>
        <v>3200240.8184760436</v>
      </c>
      <c r="F32" s="95">
        <v>6500</v>
      </c>
    </row>
    <row r="33" spans="1:6" ht="12">
      <c r="A33" s="42">
        <v>170</v>
      </c>
      <c r="B33" s="120" t="s">
        <v>78</v>
      </c>
      <c r="C33" s="43">
        <v>2272</v>
      </c>
      <c r="D33" s="121">
        <v>5236078.67</v>
      </c>
      <c r="E33" s="119">
        <f t="shared" si="0"/>
        <v>2677164.5132756936</v>
      </c>
      <c r="F33" s="95">
        <v>2739025</v>
      </c>
    </row>
    <row r="34" spans="1:6" ht="12">
      <c r="A34" s="42">
        <v>185</v>
      </c>
      <c r="B34" s="120" t="s">
        <v>79</v>
      </c>
      <c r="C34" s="43">
        <v>605</v>
      </c>
      <c r="D34" s="121">
        <v>4742004.61</v>
      </c>
      <c r="E34" s="119">
        <f t="shared" si="0"/>
        <v>2424548.4576880406</v>
      </c>
      <c r="F34" s="95">
        <v>6004010</v>
      </c>
    </row>
    <row r="35" spans="1:6" ht="12">
      <c r="A35" s="42">
        <v>168</v>
      </c>
      <c r="B35" s="120" t="s">
        <v>80</v>
      </c>
      <c r="C35" s="43">
        <v>2571</v>
      </c>
      <c r="D35" s="121">
        <v>4087643.97</v>
      </c>
      <c r="E35" s="119">
        <f t="shared" si="0"/>
        <v>2089979.1750816791</v>
      </c>
      <c r="F35" s="95">
        <v>3465211</v>
      </c>
    </row>
    <row r="36" spans="1:6" ht="12">
      <c r="A36" s="42">
        <v>197</v>
      </c>
      <c r="B36" s="120" t="s">
        <v>81</v>
      </c>
      <c r="C36" s="43">
        <v>7</v>
      </c>
      <c r="D36" s="121">
        <v>3748682.69</v>
      </c>
      <c r="E36" s="119">
        <f t="shared" si="0"/>
        <v>1916671.0245778007</v>
      </c>
      <c r="F36" s="95">
        <v>1880</v>
      </c>
    </row>
    <row r="37" spans="1:6" ht="12">
      <c r="A37" s="42">
        <v>135</v>
      </c>
      <c r="B37" s="120" t="s">
        <v>82</v>
      </c>
      <c r="C37" s="43">
        <v>2177</v>
      </c>
      <c r="D37" s="121">
        <v>3737281.67</v>
      </c>
      <c r="E37" s="119">
        <f t="shared" si="0"/>
        <v>1910841.775614445</v>
      </c>
      <c r="F37" s="95">
        <v>3189241</v>
      </c>
    </row>
    <row r="38" spans="1:6" ht="12">
      <c r="A38" s="42">
        <v>165</v>
      </c>
      <c r="B38" s="120" t="s">
        <v>83</v>
      </c>
      <c r="C38" s="43">
        <v>3267</v>
      </c>
      <c r="D38" s="121">
        <v>3590764.18</v>
      </c>
      <c r="E38" s="119">
        <f t="shared" si="0"/>
        <v>1835928.572524197</v>
      </c>
      <c r="F38" s="95">
        <v>2347988</v>
      </c>
    </row>
    <row r="39" spans="1:6" ht="12">
      <c r="A39" s="42">
        <v>104</v>
      </c>
      <c r="B39" s="120" t="s">
        <v>84</v>
      </c>
      <c r="C39" s="43">
        <v>1667</v>
      </c>
      <c r="D39" s="121">
        <v>3577123.3</v>
      </c>
      <c r="E39" s="119">
        <f t="shared" si="0"/>
        <v>1828954.1013278249</v>
      </c>
      <c r="F39" s="95">
        <v>2030586</v>
      </c>
    </row>
    <row r="40" spans="1:6" ht="12">
      <c r="A40" s="42">
        <v>202</v>
      </c>
      <c r="B40" s="120" t="s">
        <v>85</v>
      </c>
      <c r="C40" s="43">
        <v>1238</v>
      </c>
      <c r="D40" s="121">
        <v>3008064.54</v>
      </c>
      <c r="E40" s="119">
        <f t="shared" si="0"/>
        <v>1537998.9774162376</v>
      </c>
      <c r="F40" s="95">
        <v>3606019</v>
      </c>
    </row>
    <row r="41" spans="1:6" ht="12">
      <c r="A41" s="42">
        <v>109</v>
      </c>
      <c r="B41" s="120" t="s">
        <v>86</v>
      </c>
      <c r="C41" s="43">
        <v>886</v>
      </c>
      <c r="D41" s="121">
        <v>2742844.03</v>
      </c>
      <c r="E41" s="119">
        <f t="shared" si="0"/>
        <v>1402393.883926517</v>
      </c>
      <c r="F41" s="95">
        <v>1362278</v>
      </c>
    </row>
    <row r="42" spans="1:6" ht="12">
      <c r="A42" s="42">
        <v>195</v>
      </c>
      <c r="B42" s="120" t="s">
        <v>87</v>
      </c>
      <c r="C42" s="43">
        <v>2133</v>
      </c>
      <c r="D42" s="121">
        <v>2694878</v>
      </c>
      <c r="E42" s="119">
        <f t="shared" si="0"/>
        <v>1377869.242214303</v>
      </c>
      <c r="F42" s="95">
        <v>2416949</v>
      </c>
    </row>
    <row r="43" spans="1:6" ht="12">
      <c r="A43" s="42">
        <v>102</v>
      </c>
      <c r="B43" s="120" t="s">
        <v>88</v>
      </c>
      <c r="C43" s="43">
        <v>1327</v>
      </c>
      <c r="D43" s="121">
        <v>2051621.52</v>
      </c>
      <c r="E43" s="119">
        <f t="shared" si="0"/>
        <v>1048977.4264634452</v>
      </c>
      <c r="F43" s="95">
        <v>2038596</v>
      </c>
    </row>
    <row r="44" spans="1:6" ht="12">
      <c r="A44" s="42">
        <v>125</v>
      </c>
      <c r="B44" s="120" t="s">
        <v>89</v>
      </c>
      <c r="C44" s="43">
        <v>601</v>
      </c>
      <c r="D44" s="121">
        <v>2032559.66</v>
      </c>
      <c r="E44" s="119">
        <f t="shared" si="0"/>
        <v>1039231.2522049462</v>
      </c>
      <c r="F44" s="95">
        <v>1330325</v>
      </c>
    </row>
    <row r="45" spans="1:6" ht="12">
      <c r="A45" s="42">
        <v>144</v>
      </c>
      <c r="B45" s="120" t="s">
        <v>90</v>
      </c>
      <c r="C45" s="43">
        <v>4334</v>
      </c>
      <c r="D45" s="121">
        <v>2029505.06</v>
      </c>
      <c r="E45" s="119">
        <f t="shared" si="0"/>
        <v>1037669.4600246443</v>
      </c>
      <c r="F45" s="95">
        <v>2744357</v>
      </c>
    </row>
    <row r="46" spans="1:6" ht="12">
      <c r="A46" s="42">
        <v>203</v>
      </c>
      <c r="B46" s="120" t="s">
        <v>91</v>
      </c>
      <c r="C46" s="43">
        <v>1352</v>
      </c>
      <c r="D46" s="121">
        <v>1927392.14</v>
      </c>
      <c r="E46" s="119">
        <f t="shared" si="0"/>
        <v>985459.9530634052</v>
      </c>
      <c r="F46" s="95">
        <v>1257319</v>
      </c>
    </row>
    <row r="47" spans="1:6" ht="12">
      <c r="A47" s="42">
        <v>119</v>
      </c>
      <c r="B47" s="120" t="s">
        <v>92</v>
      </c>
      <c r="C47" s="43">
        <v>453</v>
      </c>
      <c r="D47" s="121">
        <v>1813385.49</v>
      </c>
      <c r="E47" s="119">
        <f t="shared" si="0"/>
        <v>927169.2785160264</v>
      </c>
      <c r="F47" s="95">
        <v>917013</v>
      </c>
    </row>
    <row r="48" spans="1:6" ht="12">
      <c r="A48" s="42">
        <v>127</v>
      </c>
      <c r="B48" s="120" t="s">
        <v>93</v>
      </c>
      <c r="C48" s="43">
        <v>617</v>
      </c>
      <c r="D48" s="121">
        <v>1419377.4</v>
      </c>
      <c r="E48" s="119">
        <f t="shared" si="0"/>
        <v>725716.1409733974</v>
      </c>
      <c r="F48" s="95">
        <v>707112</v>
      </c>
    </row>
    <row r="49" spans="1:6" ht="12">
      <c r="A49" s="42">
        <v>199</v>
      </c>
      <c r="B49" s="120" t="s">
        <v>94</v>
      </c>
      <c r="C49" s="43">
        <v>1187</v>
      </c>
      <c r="D49" s="121">
        <v>1381825.51</v>
      </c>
      <c r="E49" s="119">
        <f t="shared" si="0"/>
        <v>706516.164492824</v>
      </c>
      <c r="F49" s="95">
        <v>1041648</v>
      </c>
    </row>
    <row r="50" spans="1:6" ht="12">
      <c r="A50" s="42">
        <v>161</v>
      </c>
      <c r="B50" s="120" t="s">
        <v>95</v>
      </c>
      <c r="C50" s="43">
        <v>485</v>
      </c>
      <c r="D50" s="121">
        <v>1113022.11</v>
      </c>
      <c r="E50" s="119">
        <f t="shared" si="0"/>
        <v>569079.1684348845</v>
      </c>
      <c r="F50" s="95">
        <v>514202</v>
      </c>
    </row>
    <row r="51" spans="1:6" ht="12">
      <c r="A51" s="42">
        <v>118</v>
      </c>
      <c r="B51" s="120" t="s">
        <v>96</v>
      </c>
      <c r="C51" s="43">
        <v>1089</v>
      </c>
      <c r="D51" s="121">
        <v>1077573.69</v>
      </c>
      <c r="E51" s="119">
        <f t="shared" si="0"/>
        <v>550954.6790876507</v>
      </c>
      <c r="F51" s="95">
        <v>764785</v>
      </c>
    </row>
    <row r="52" spans="1:6" ht="12">
      <c r="A52" s="42">
        <v>198</v>
      </c>
      <c r="B52" s="120" t="s">
        <v>97</v>
      </c>
      <c r="C52" s="43">
        <v>52</v>
      </c>
      <c r="D52" s="121">
        <v>957417.01</v>
      </c>
      <c r="E52" s="119">
        <f t="shared" si="0"/>
        <v>489519.54413215874</v>
      </c>
      <c r="F52" s="95">
        <v>424055</v>
      </c>
    </row>
    <row r="53" spans="1:6" ht="12">
      <c r="A53" s="42">
        <v>121</v>
      </c>
      <c r="B53" s="120" t="s">
        <v>98</v>
      </c>
      <c r="C53" s="43">
        <v>1176</v>
      </c>
      <c r="D53" s="121">
        <v>896041.43</v>
      </c>
      <c r="E53" s="119">
        <f t="shared" si="0"/>
        <v>458138.70837444975</v>
      </c>
      <c r="F53" s="95">
        <v>688575</v>
      </c>
    </row>
    <row r="54" spans="1:6" ht="12">
      <c r="A54" s="42">
        <v>154</v>
      </c>
      <c r="B54" s="120" t="s">
        <v>99</v>
      </c>
      <c r="C54" s="43">
        <v>318</v>
      </c>
      <c r="D54" s="121">
        <v>878797.12</v>
      </c>
      <c r="E54" s="119">
        <f t="shared" si="0"/>
        <v>449321.832674619</v>
      </c>
      <c r="F54" s="95">
        <v>292730</v>
      </c>
    </row>
    <row r="55" spans="1:6" ht="12">
      <c r="A55" s="42">
        <v>147</v>
      </c>
      <c r="B55" s="120" t="s">
        <v>100</v>
      </c>
      <c r="C55" s="43">
        <v>631</v>
      </c>
      <c r="D55" s="121">
        <v>806769.22</v>
      </c>
      <c r="E55" s="119">
        <f t="shared" si="0"/>
        <v>412494.55218500586</v>
      </c>
      <c r="F55" s="95">
        <v>797676</v>
      </c>
    </row>
    <row r="56" spans="1:6" ht="12">
      <c r="A56" s="42">
        <v>210</v>
      </c>
      <c r="B56" s="120" t="s">
        <v>101</v>
      </c>
      <c r="C56" s="43">
        <v>673</v>
      </c>
      <c r="D56" s="121">
        <v>786755.84</v>
      </c>
      <c r="E56" s="119">
        <f t="shared" si="0"/>
        <v>402261.8734757111</v>
      </c>
      <c r="F56" s="95">
        <v>371500</v>
      </c>
    </row>
    <row r="57" spans="1:6" ht="12">
      <c r="A57" s="42">
        <v>153</v>
      </c>
      <c r="B57" s="120" t="s">
        <v>102</v>
      </c>
      <c r="C57" s="43">
        <v>959</v>
      </c>
      <c r="D57" s="121">
        <v>764376.32</v>
      </c>
      <c r="E57" s="119">
        <f t="shared" si="0"/>
        <v>390819.40659464267</v>
      </c>
      <c r="F57" s="95">
        <v>663065</v>
      </c>
    </row>
    <row r="58" spans="1:6" ht="12">
      <c r="A58" s="42">
        <v>215</v>
      </c>
      <c r="B58" s="120" t="s">
        <v>103</v>
      </c>
      <c r="C58" s="43">
        <v>387</v>
      </c>
      <c r="D58" s="121">
        <v>763166</v>
      </c>
      <c r="E58" s="119">
        <f t="shared" si="0"/>
        <v>390200.5798049933</v>
      </c>
      <c r="F58" s="95">
        <v>212174</v>
      </c>
    </row>
    <row r="59" spans="1:6" ht="12">
      <c r="A59" s="42">
        <v>184</v>
      </c>
      <c r="B59" s="120" t="s">
        <v>104</v>
      </c>
      <c r="C59" s="43">
        <v>1204</v>
      </c>
      <c r="D59" s="121">
        <v>725161.92</v>
      </c>
      <c r="E59" s="119">
        <f t="shared" si="0"/>
        <v>370769.40224866173</v>
      </c>
      <c r="F59" s="95">
        <v>679049</v>
      </c>
    </row>
    <row r="60" spans="1:6" ht="12">
      <c r="A60" s="42">
        <v>179</v>
      </c>
      <c r="B60" s="120" t="s">
        <v>105</v>
      </c>
      <c r="C60" s="43">
        <v>511</v>
      </c>
      <c r="D60" s="121">
        <v>723920.89</v>
      </c>
      <c r="E60" s="119">
        <f t="shared" si="0"/>
        <v>370134.87368534075</v>
      </c>
      <c r="F60" s="95">
        <v>541954</v>
      </c>
    </row>
    <row r="61" spans="1:6" ht="12">
      <c r="A61" s="42">
        <v>214</v>
      </c>
      <c r="B61" s="120" t="s">
        <v>106</v>
      </c>
      <c r="C61" s="43">
        <v>265</v>
      </c>
      <c r="D61" s="121">
        <v>497288.39</v>
      </c>
      <c r="E61" s="119">
        <f t="shared" si="0"/>
        <v>254259.51642013877</v>
      </c>
      <c r="F61" s="95">
        <v>195105</v>
      </c>
    </row>
    <row r="62" spans="1:6" ht="12">
      <c r="A62" s="42">
        <v>167</v>
      </c>
      <c r="B62" s="120" t="s">
        <v>107</v>
      </c>
      <c r="C62" s="43">
        <v>99</v>
      </c>
      <c r="D62" s="121">
        <v>470291.48</v>
      </c>
      <c r="E62" s="119">
        <f t="shared" si="0"/>
        <v>240456.21551975375</v>
      </c>
      <c r="F62" s="95">
        <v>288930</v>
      </c>
    </row>
    <row r="63" spans="1:6" ht="12">
      <c r="A63" s="42">
        <v>150</v>
      </c>
      <c r="B63" s="120" t="s">
        <v>108</v>
      </c>
      <c r="C63" s="43">
        <v>149</v>
      </c>
      <c r="D63" s="121">
        <v>407134.18</v>
      </c>
      <c r="E63" s="119">
        <f t="shared" si="0"/>
        <v>208164.40079147983</v>
      </c>
      <c r="F63" s="95">
        <v>721549</v>
      </c>
    </row>
    <row r="64" spans="1:6" ht="12">
      <c r="A64" s="42">
        <v>206</v>
      </c>
      <c r="B64" s="120" t="s">
        <v>109</v>
      </c>
      <c r="C64" s="43">
        <v>140</v>
      </c>
      <c r="D64" s="121">
        <v>371175.17</v>
      </c>
      <c r="E64" s="119">
        <f t="shared" si="0"/>
        <v>189778.85092262618</v>
      </c>
      <c r="F64" s="95">
        <v>402360</v>
      </c>
    </row>
    <row r="65" spans="1:6" ht="12">
      <c r="A65" s="42">
        <v>148</v>
      </c>
      <c r="B65" s="120" t="s">
        <v>110</v>
      </c>
      <c r="C65" s="43">
        <v>243</v>
      </c>
      <c r="D65" s="121">
        <v>266617.04</v>
      </c>
      <c r="E65" s="119">
        <f t="shared" si="0"/>
        <v>136319.1279405674</v>
      </c>
      <c r="F65" s="95">
        <v>106260</v>
      </c>
    </row>
    <row r="66" spans="1:6" ht="12">
      <c r="A66" s="42">
        <v>183</v>
      </c>
      <c r="B66" s="120" t="s">
        <v>111</v>
      </c>
      <c r="C66" s="43">
        <v>204</v>
      </c>
      <c r="D66" s="121">
        <v>259223.74</v>
      </c>
      <c r="E66" s="119">
        <f t="shared" si="0"/>
        <v>132538.99367531942</v>
      </c>
      <c r="F66" s="95">
        <v>97061</v>
      </c>
    </row>
    <row r="67" spans="1:6" ht="12">
      <c r="A67" s="42">
        <v>204</v>
      </c>
      <c r="B67" s="120" t="s">
        <v>112</v>
      </c>
      <c r="C67" s="43">
        <v>270</v>
      </c>
      <c r="D67" s="121">
        <v>255752.44</v>
      </c>
      <c r="E67" s="119">
        <f t="shared" si="0"/>
        <v>130764.146168123</v>
      </c>
      <c r="F67" s="95">
        <v>1811847</v>
      </c>
    </row>
    <row r="68" spans="1:6" ht="12">
      <c r="A68" s="42">
        <v>151</v>
      </c>
      <c r="B68" s="120" t="s">
        <v>113</v>
      </c>
      <c r="C68" s="43">
        <v>25</v>
      </c>
      <c r="D68" s="121">
        <v>64438.09</v>
      </c>
      <c r="E68" s="119">
        <f t="shared" si="0"/>
        <v>32946.67225679124</v>
      </c>
      <c r="F68" s="95">
        <v>27821</v>
      </c>
    </row>
    <row r="69" spans="1:6" ht="12">
      <c r="A69" s="42">
        <v>141</v>
      </c>
      <c r="B69" s="120" t="s">
        <v>114</v>
      </c>
      <c r="C69" s="43">
        <v>43</v>
      </c>
      <c r="D69" s="121">
        <v>53312.25</v>
      </c>
      <c r="E69" s="119">
        <f t="shared" si="0"/>
        <v>27258.120593303098</v>
      </c>
      <c r="F69" s="95">
        <v>160062</v>
      </c>
    </row>
    <row r="70" spans="1:6" ht="12">
      <c r="A70" s="42">
        <v>225</v>
      </c>
      <c r="B70" s="120" t="s">
        <v>115</v>
      </c>
      <c r="C70" s="43">
        <v>40</v>
      </c>
      <c r="D70" s="121">
        <v>16687.26</v>
      </c>
      <c r="E70" s="119">
        <f>D70/1.95583</f>
        <v>8532.060557410408</v>
      </c>
      <c r="F70" s="95">
        <v>5466</v>
      </c>
    </row>
    <row r="71" spans="1:6" ht="12.75" thickBot="1">
      <c r="A71" s="122">
        <v>115</v>
      </c>
      <c r="B71" s="123" t="s">
        <v>116</v>
      </c>
      <c r="C71" s="124">
        <v>1</v>
      </c>
      <c r="D71" s="125">
        <v>625</v>
      </c>
      <c r="E71" s="129">
        <f>D71/1.95583</f>
        <v>319.55742574763656</v>
      </c>
      <c r="F71" s="126">
        <v>10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Marieta Marinova</cp:lastModifiedBy>
  <cp:lastPrinted>2010-12-30T14:34:48Z</cp:lastPrinted>
  <dcterms:created xsi:type="dcterms:W3CDTF">2007-12-20T14:02:34Z</dcterms:created>
  <dcterms:modified xsi:type="dcterms:W3CDTF">2023-10-13T08:45:26Z</dcterms:modified>
  <cp:category/>
  <cp:version/>
  <cp:contentType/>
  <cp:contentStatus/>
</cp:coreProperties>
</file>