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640" activeTab="0"/>
  </bookViews>
  <sheets>
    <sheet name="Индекси" sheetId="1" r:id="rId1"/>
    <sheet name="Капитализация" sheetId="2" r:id="rId2"/>
    <sheet name="Капитализация_БВП" sheetId="3" r:id="rId3"/>
    <sheet name="Търговия" sheetId="4" r:id="rId4"/>
    <sheet name="Нови емисии" sheetId="5" r:id="rId5"/>
    <sheet name="Борсови членове" sheetId="6" r:id="rId6"/>
  </sheets>
  <definedNames>
    <definedName name="ExternalData1" localSheetId="3">'Търговия'!$A$6:$E$14</definedName>
    <definedName name="ExternalData1_1" localSheetId="3">'Търговия'!$A$24:$E$33</definedName>
  </definedNames>
  <calcPr fullCalcOnLoad="1"/>
</workbook>
</file>

<file path=xl/sharedStrings.xml><?xml version="1.0" encoding="utf-8"?>
<sst xmlns="http://schemas.openxmlformats.org/spreadsheetml/2006/main" count="165" uniqueCount="129">
  <si>
    <t>Пазар</t>
  </si>
  <si>
    <t>SOFIX</t>
  </si>
  <si>
    <t>Пазарна капитализация / Брутен вътрешен продукт</t>
  </si>
  <si>
    <t>Пазарна капитализация/БВП</t>
  </si>
  <si>
    <t>Пазарна капитализация (млн. лв)</t>
  </si>
  <si>
    <t>-</t>
  </si>
  <si>
    <t>Облигации</t>
  </si>
  <si>
    <t>Увеличения на капитал с права</t>
  </si>
  <si>
    <t>Брой сделки</t>
  </si>
  <si>
    <t>Официален пазар на облигации</t>
  </si>
  <si>
    <t>Пазар на дружества със специална инвестиционна цел</t>
  </si>
  <si>
    <t>Пазар на колективни инвестиционни схеми</t>
  </si>
  <si>
    <t>Пазар на компенсаторни инструменти</t>
  </si>
  <si>
    <t>Пазар на права</t>
  </si>
  <si>
    <t>Брой лотове</t>
  </si>
  <si>
    <t>БВП по данни на БНБ (млн. лв)</t>
  </si>
  <si>
    <t>BG REIT</t>
  </si>
  <si>
    <t>Оборот (лв.)</t>
  </si>
  <si>
    <t>ОБЩО:</t>
  </si>
  <si>
    <t>Брой сесии</t>
  </si>
  <si>
    <t>Официален пазар на акции сегмент "A"</t>
  </si>
  <si>
    <t>Официален пазар на акции сегмент "B"</t>
  </si>
  <si>
    <t>Неофициален пазар на акции сегмент "A"</t>
  </si>
  <si>
    <t>Неофициален пазар на акции сегмент "B"</t>
  </si>
  <si>
    <t>Индекс</t>
  </si>
  <si>
    <t>BG 40</t>
  </si>
  <si>
    <t>BG TR30</t>
  </si>
  <si>
    <t>Показател</t>
  </si>
  <si>
    <t>Индекси на БФБ-София</t>
  </si>
  <si>
    <t>2010 година</t>
  </si>
  <si>
    <t>Изменение</t>
  </si>
  <si>
    <t>Вид ценни книжа</t>
  </si>
  <si>
    <t>Първично публично предлагане на акции</t>
  </si>
  <si>
    <t>Вторично публично предлагане на акции (без АДСИЦ)</t>
  </si>
  <si>
    <t>Варанти</t>
  </si>
  <si>
    <t>Акции на АДСИЦ</t>
  </si>
  <si>
    <t>Дялове на договорни фондове</t>
  </si>
  <si>
    <t>Общи стойности</t>
  </si>
  <si>
    <t>Средно-дневни стойности</t>
  </si>
  <si>
    <t xml:space="preserve">Общо: </t>
  </si>
  <si>
    <t>No</t>
  </si>
  <si>
    <t>Борсов член</t>
  </si>
  <si>
    <t>Сделки</t>
  </si>
  <si>
    <t>Обем (лотове)</t>
  </si>
  <si>
    <t>ИП "Кей Би Си Секюритис"</t>
  </si>
  <si>
    <t>ТБ "Корпоративна Търговска Банка" АД</t>
  </si>
  <si>
    <t>ТБ "Централна Кооперативна Банка" АД</t>
  </si>
  <si>
    <t>ТБ "УниКредит Булбанк" АД</t>
  </si>
  <si>
    <t>ИП "Реал Финанс" АД</t>
  </si>
  <si>
    <t>ИП "Първа Финансова Брокерска Къща" ООД</t>
  </si>
  <si>
    <t>ИП "София Интернешънъл Секюритиз" АД</t>
  </si>
  <si>
    <t>ИП "Фина - С" АД</t>
  </si>
  <si>
    <t>ИП "БенчМарк Финанс" АД</t>
  </si>
  <si>
    <t>ИП "Карол" АД</t>
  </si>
  <si>
    <t>ИП "Елана Трейдинг" АД</t>
  </si>
  <si>
    <t>ИП "Евро - Финанс" АД</t>
  </si>
  <si>
    <t>ТБ "Алианц Банк България" АД-София</t>
  </si>
  <si>
    <t>ИП "ТиБиАй Инвест" ЕАД</t>
  </si>
  <si>
    <t>ТБ "Райфайзенбанк - България" АД</t>
  </si>
  <si>
    <t>ИП "Дилингова Финансова Компания" АД</t>
  </si>
  <si>
    <t>ИП "ЮГ Маркет" АД</t>
  </si>
  <si>
    <t>ИП "Капман" АД</t>
  </si>
  <si>
    <t>ИП "Булброкърс" АД</t>
  </si>
  <si>
    <t>ТБ "Банка Пиреос България" АД</t>
  </si>
  <si>
    <t>ТБ "Инвестбанк" АД</t>
  </si>
  <si>
    <t>ТБ "Обединена Българска Банка" АД</t>
  </si>
  <si>
    <t>ИП "Стандарт Инвестмънт" АД</t>
  </si>
  <si>
    <t>ИП "Загора Финакорп" АД</t>
  </si>
  <si>
    <t>ИП "Адамант Кепитъл Партнърс" АД</t>
  </si>
  <si>
    <t>ИП "Бул Тренд Брокеридж" ООД</t>
  </si>
  <si>
    <t>ИП "Статус Инвест" АД</t>
  </si>
  <si>
    <t>ИП "Интеркапитал Маркетс" АД</t>
  </si>
  <si>
    <t>ИП "Златен Лев Брокери" ООД</t>
  </si>
  <si>
    <t>ИП "Фико Инвест" ООД</t>
  </si>
  <si>
    <t>ИП "Делтасток" АД</t>
  </si>
  <si>
    <t>ИП "Кепитъл Инвест" ЕАД</t>
  </si>
  <si>
    <t>ИП "Бета Корп" АД</t>
  </si>
  <si>
    <t>ИП "Сомони Файненшъл Брокеридж" ООД</t>
  </si>
  <si>
    <t>ИП "Популярна каса 95" АД</t>
  </si>
  <si>
    <t>ИП "Варчев Финанс" ЕООД</t>
  </si>
  <si>
    <t>ИП "Авал ИН" АД</t>
  </si>
  <si>
    <t>ТБ "Юробанк И Еф Джи България" АД</t>
  </si>
  <si>
    <t>ТБ "Българо-Американска Кредитна Банка" АД-София</t>
  </si>
  <si>
    <t>ИП "Фаворит" АД</t>
  </si>
  <si>
    <t>ТБ "Интернешънъл Асет Банк" АД</t>
  </si>
  <si>
    <t>ТБ "МКБ Юнионбанк" АД</t>
  </si>
  <si>
    <t>ТБ "Първа Инвестиционна Банка" АД</t>
  </si>
  <si>
    <t>ТБ "Общинска Банка" АД</t>
  </si>
  <si>
    <t>ИП "Балканска Инвестиционна Компания" АД</t>
  </si>
  <si>
    <t>ИП "Кепитъл Маркетс" АД</t>
  </si>
  <si>
    <t>ИП "Позитива" АД</t>
  </si>
  <si>
    <t>ТБ "ИНГ Банк" Н. В. - клон София КЧТ</t>
  </si>
  <si>
    <t>ИП "АБВ Инвестиции" ЕООД</t>
  </si>
  <si>
    <t>ИП "МакКАП" АД</t>
  </si>
  <si>
    <t>ИП "Д.И.С.Л. Секюритийс" АД</t>
  </si>
  <si>
    <t>ИП "ФК Евър" АД</t>
  </si>
  <si>
    <t>ИП "БГ ПроИнвест" АД</t>
  </si>
  <si>
    <t>ИП "Наба Инвест" АД</t>
  </si>
  <si>
    <t>ИП "Балканска консултантска компания-ИП" ЕАД</t>
  </si>
  <si>
    <t>ИП "Фактори" АД</t>
  </si>
  <si>
    <t>ТБ "Банка ДСК" ЕАД</t>
  </si>
  <si>
    <t>ИП "Фоукал Пойнт Инвестмънтс" АД</t>
  </si>
  <si>
    <t>ТБ "Емпорики Банк" ЕАД</t>
  </si>
  <si>
    <t>ИП "ББГ Симекс България" ООД</t>
  </si>
  <si>
    <t>ТБ "Токуда Банк" АД</t>
  </si>
  <si>
    <t>ИП "Трейдвил" ЕАД</t>
  </si>
  <si>
    <t>ТБ "Сибанк" АД</t>
  </si>
  <si>
    <t>ТБ "ЧПБ Тексимбанк" АД</t>
  </si>
  <si>
    <t>ИП "АВС Финанс" АД</t>
  </si>
  <si>
    <t>ТБ "Търговска Банка Д" АД</t>
  </si>
  <si>
    <t>ИП "БМФН" ЕАД</t>
  </si>
  <si>
    <t>2011 година</t>
  </si>
  <si>
    <t>Данни за търговията на регулиран пазар на БФБ-София през 2011 година</t>
  </si>
  <si>
    <t>Данни за извънборсовите сделки, оповестени през БФБ-София през 2011 година</t>
  </si>
  <si>
    <t>Неофициален Пазар на акции сегмент "A"</t>
  </si>
  <si>
    <t>Неофициален Пазар на акции сегмент "B"</t>
  </si>
  <si>
    <t>Неофициален Пазар на облигации</t>
  </si>
  <si>
    <t>Официален Пазар Акции сегмент "A"</t>
  </si>
  <si>
    <t>Официален Пазар Акции сегмент "B"</t>
  </si>
  <si>
    <t>Приватизационен пазар</t>
  </si>
  <si>
    <t>* Данните са сортирани по оборот</t>
  </si>
  <si>
    <t>Данни за търговската активност на борсовите членове на регулиран пазар на БФБ-София</t>
  </si>
  <si>
    <t>В лева</t>
  </si>
  <si>
    <t>В евро</t>
  </si>
  <si>
    <t>Пазарна капитализация по пазари на БФБ</t>
  </si>
  <si>
    <t>Пазарна капитализация (млн. евро)</t>
  </si>
  <si>
    <t>БВП по данни на БНБ (млн. евро)</t>
  </si>
  <si>
    <t>Оборот (евро)</t>
  </si>
  <si>
    <t>Брой нови емисии, допуснати до търговия на БФБ-София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</si>
</sst>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%"/>
    <numFmt numFmtId="192" formatCode="#,##0.0"/>
    <numFmt numFmtId="193" formatCode="[$-F800]dddd\,\ mmmm\ dd\,\ yyyy"/>
    <numFmt numFmtId="194" formatCode="[$-402]dd\ mmmm\ yyyy\ &quot;г.&quot;"/>
  </numFmts>
  <fonts count="45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10" fontId="2" fillId="0" borderId="2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24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1" fillId="0" borderId="3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" fontId="2" fillId="0" borderId="48" xfId="0" applyNumberFormat="1" applyFont="1" applyBorder="1" applyAlignment="1">
      <alignment horizontal="center" vertical="center"/>
    </xf>
    <xf numFmtId="10" fontId="2" fillId="0" borderId="41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1" fillId="0" borderId="49" xfId="0" applyFont="1" applyBorder="1" applyAlignment="1">
      <alignment horizontal="center" vertical="center"/>
    </xf>
    <xf numFmtId="193" fontId="1" fillId="0" borderId="15" xfId="0" applyNumberFormat="1" applyFont="1" applyBorder="1" applyAlignment="1">
      <alignment horizontal="center" vertical="center"/>
    </xf>
    <xf numFmtId="193" fontId="1" fillId="0" borderId="14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193" fontId="1" fillId="0" borderId="40" xfId="0" applyNumberFormat="1" applyFont="1" applyBorder="1" applyAlignment="1">
      <alignment horizontal="center" vertical="center"/>
    </xf>
    <xf numFmtId="193" fontId="1" fillId="0" borderId="4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1" fillId="0" borderId="56" xfId="0" applyFont="1" applyBorder="1" applyAlignment="1">
      <alignment horizontal="right" vertical="center"/>
    </xf>
    <xf numFmtId="3" fontId="2" fillId="0" borderId="18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10" fontId="2" fillId="0" borderId="57" xfId="0" applyNumberFormat="1" applyFont="1" applyBorder="1" applyAlignment="1">
      <alignment vertical="center"/>
    </xf>
    <xf numFmtId="10" fontId="2" fillId="0" borderId="58" xfId="0" applyNumberFormat="1" applyFont="1" applyBorder="1" applyAlignment="1">
      <alignment vertical="center"/>
    </xf>
    <xf numFmtId="10" fontId="1" fillId="0" borderId="5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48" xfId="0" applyNumberFormat="1" applyFont="1" applyBorder="1" applyAlignment="1">
      <alignment horizontal="center" vertical="center"/>
    </xf>
    <xf numFmtId="10" fontId="2" fillId="0" borderId="6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1" fillId="0" borderId="15" xfId="57" applyFont="1" applyBorder="1" applyAlignment="1">
      <alignment horizontal="center" vertical="center"/>
      <protection/>
    </xf>
    <xf numFmtId="0" fontId="1" fillId="0" borderId="17" xfId="57" applyFont="1" applyBorder="1" applyAlignment="1">
      <alignment horizontal="center" vertical="center"/>
      <protection/>
    </xf>
    <xf numFmtId="3" fontId="1" fillId="0" borderId="17" xfId="57" applyNumberFormat="1" applyFont="1" applyBorder="1" applyAlignment="1">
      <alignment horizontal="center" vertical="center"/>
      <protection/>
    </xf>
    <xf numFmtId="4" fontId="1" fillId="0" borderId="17" xfId="57" applyNumberFormat="1" applyFont="1" applyBorder="1" applyAlignment="1">
      <alignment horizontal="center" vertical="center"/>
      <protection/>
    </xf>
    <xf numFmtId="4" fontId="1" fillId="0" borderId="22" xfId="57" applyNumberFormat="1" applyFont="1" applyBorder="1" applyAlignment="1">
      <alignment horizontal="center" vertical="center"/>
      <protection/>
    </xf>
    <xf numFmtId="3" fontId="1" fillId="0" borderId="14" xfId="57" applyNumberFormat="1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2" fillId="0" borderId="19" xfId="57" applyFont="1" applyBorder="1" applyAlignment="1">
      <alignment vertical="center"/>
      <protection/>
    </xf>
    <xf numFmtId="0" fontId="2" fillId="0" borderId="10" xfId="57" applyFont="1" applyBorder="1" applyAlignment="1">
      <alignment vertical="center"/>
      <protection/>
    </xf>
    <xf numFmtId="3" fontId="2" fillId="0" borderId="10" xfId="57" applyNumberFormat="1" applyFont="1" applyBorder="1" applyAlignment="1">
      <alignment vertical="center"/>
      <protection/>
    </xf>
    <xf numFmtId="4" fontId="2" fillId="0" borderId="10" xfId="57" applyNumberFormat="1" applyFont="1" applyBorder="1" applyAlignment="1">
      <alignment vertical="center"/>
      <protection/>
    </xf>
    <xf numFmtId="4" fontId="2" fillId="0" borderId="29" xfId="57" applyNumberFormat="1" applyFont="1" applyBorder="1" applyAlignment="1">
      <alignment vertical="center"/>
      <protection/>
    </xf>
    <xf numFmtId="3" fontId="2" fillId="0" borderId="11" xfId="57" applyNumberFormat="1" applyFont="1" applyBorder="1" applyAlignment="1">
      <alignment vertical="center"/>
      <protection/>
    </xf>
    <xf numFmtId="0" fontId="2" fillId="0" borderId="47" xfId="57" applyFont="1" applyBorder="1" applyAlignment="1">
      <alignment vertical="center"/>
      <protection/>
    </xf>
    <xf numFmtId="0" fontId="2" fillId="0" borderId="48" xfId="57" applyFont="1" applyBorder="1" applyAlignment="1">
      <alignment vertical="center"/>
      <protection/>
    </xf>
    <xf numFmtId="3" fontId="2" fillId="0" borderId="48" xfId="57" applyNumberFormat="1" applyFont="1" applyBorder="1" applyAlignment="1">
      <alignment vertical="center"/>
      <protection/>
    </xf>
    <xf numFmtId="4" fontId="2" fillId="0" borderId="48" xfId="57" applyNumberFormat="1" applyFont="1" applyBorder="1" applyAlignment="1">
      <alignment vertical="center"/>
      <protection/>
    </xf>
    <xf numFmtId="3" fontId="2" fillId="0" borderId="60" xfId="57" applyNumberFormat="1" applyFont="1" applyBorder="1" applyAlignment="1">
      <alignment vertical="center"/>
      <protection/>
    </xf>
    <xf numFmtId="3" fontId="2" fillId="0" borderId="0" xfId="57" applyNumberFormat="1" applyFont="1" applyAlignment="1">
      <alignment vertical="center"/>
      <protection/>
    </xf>
    <xf numFmtId="4" fontId="2" fillId="0" borderId="0" xfId="57" applyNumberFormat="1" applyFont="1" applyAlignment="1">
      <alignment vertical="center"/>
      <protection/>
    </xf>
    <xf numFmtId="4" fontId="2" fillId="0" borderId="62" xfId="57" applyNumberFormat="1" applyFont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mbers-Monthly-Accumulated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6.140625" style="71" customWidth="1"/>
    <col min="2" max="2" width="21.8515625" style="71" customWidth="1"/>
    <col min="3" max="3" width="22.57421875" style="71" customWidth="1"/>
    <col min="4" max="4" width="15.8515625" style="71" bestFit="1" customWidth="1"/>
    <col min="5" max="16384" width="9.140625" style="71" customWidth="1"/>
  </cols>
  <sheetData>
    <row r="2" spans="1:4" ht="13.5">
      <c r="A2" s="70" t="s">
        <v>28</v>
      </c>
      <c r="B2" s="70"/>
      <c r="C2" s="70"/>
      <c r="D2" s="70"/>
    </row>
    <row r="3" ht="12.75" thickBot="1"/>
    <row r="4" spans="1:4" ht="16.5" customHeight="1" thickBot="1">
      <c r="A4" s="72" t="s">
        <v>24</v>
      </c>
      <c r="B4" s="73">
        <v>40907</v>
      </c>
      <c r="C4" s="73">
        <v>40542</v>
      </c>
      <c r="D4" s="74" t="s">
        <v>30</v>
      </c>
    </row>
    <row r="5" spans="1:4" ht="12">
      <c r="A5" s="75" t="s">
        <v>1</v>
      </c>
      <c r="B5" s="76">
        <v>322.11</v>
      </c>
      <c r="C5" s="76">
        <v>362.35</v>
      </c>
      <c r="D5" s="77">
        <f>(B5-C5)/C5</f>
        <v>-0.1110528494549469</v>
      </c>
    </row>
    <row r="6" spans="1:4" ht="12">
      <c r="A6" s="78" t="s">
        <v>25</v>
      </c>
      <c r="B6" s="79">
        <v>113.69</v>
      </c>
      <c r="C6" s="79">
        <v>114.7</v>
      </c>
      <c r="D6" s="77">
        <f>(B6-C6)/C6</f>
        <v>-0.008805579773321753</v>
      </c>
    </row>
    <row r="7" spans="1:4" ht="12">
      <c r="A7" s="78" t="s">
        <v>26</v>
      </c>
      <c r="B7" s="79">
        <v>264.5</v>
      </c>
      <c r="C7" s="79">
        <v>303.51</v>
      </c>
      <c r="D7" s="77">
        <f>(B7-C7)/C7</f>
        <v>-0.12852953774175477</v>
      </c>
    </row>
    <row r="8" spans="1:4" ht="12.75" thickBot="1">
      <c r="A8" s="80" t="s">
        <v>16</v>
      </c>
      <c r="B8" s="81">
        <v>51.25</v>
      </c>
      <c r="C8" s="81">
        <v>43.35</v>
      </c>
      <c r="D8" s="82">
        <f>(B8-C8)/C8</f>
        <v>0.18223760092272198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58.140625" style="71" customWidth="1"/>
    <col min="2" max="3" width="21.8515625" style="71" customWidth="1"/>
    <col min="4" max="5" width="22.57421875" style="71" customWidth="1"/>
    <col min="6" max="6" width="15.8515625" style="71" bestFit="1" customWidth="1"/>
    <col min="7" max="16384" width="9.140625" style="71" customWidth="1"/>
  </cols>
  <sheetData>
    <row r="2" spans="1:6" ht="13.5">
      <c r="A2" s="70" t="s">
        <v>124</v>
      </c>
      <c r="B2" s="70"/>
      <c r="C2" s="70"/>
      <c r="D2" s="70"/>
      <c r="E2" s="70"/>
      <c r="F2" s="70"/>
    </row>
    <row r="3" spans="1:6" ht="16.5" thickBot="1">
      <c r="A3" s="83"/>
      <c r="B3" s="83"/>
      <c r="C3" s="83"/>
      <c r="D3" s="83"/>
      <c r="E3" s="83"/>
      <c r="F3" s="83"/>
    </row>
    <row r="4" spans="1:6" ht="16.5" customHeight="1" thickBot="1">
      <c r="A4" s="84" t="s">
        <v>0</v>
      </c>
      <c r="B4" s="85">
        <v>40907</v>
      </c>
      <c r="C4" s="86"/>
      <c r="D4" s="85">
        <v>40542</v>
      </c>
      <c r="E4" s="86"/>
      <c r="F4" s="87" t="s">
        <v>30</v>
      </c>
    </row>
    <row r="5" spans="1:6" ht="17.25" customHeight="1" thickBot="1">
      <c r="A5" s="88"/>
      <c r="B5" s="89" t="s">
        <v>122</v>
      </c>
      <c r="C5" s="90" t="s">
        <v>123</v>
      </c>
      <c r="D5" s="89" t="s">
        <v>122</v>
      </c>
      <c r="E5" s="90" t="s">
        <v>123</v>
      </c>
      <c r="F5" s="91"/>
    </row>
    <row r="6" spans="1:6" ht="12">
      <c r="A6" s="92" t="s">
        <v>20</v>
      </c>
      <c r="B6" s="96">
        <v>138853200.67</v>
      </c>
      <c r="C6" s="97">
        <f>B6/1.95583</f>
        <v>70994514.18068032</v>
      </c>
      <c r="D6" s="96">
        <v>171171220.97</v>
      </c>
      <c r="E6" s="97">
        <f>D6/1.95583</f>
        <v>87518455.5764049</v>
      </c>
      <c r="F6" s="102">
        <f aca="true" t="shared" si="0" ref="F6:F11">(B6-D6)/D6</f>
        <v>-0.18880522156037063</v>
      </c>
    </row>
    <row r="7" spans="1:6" ht="12">
      <c r="A7" s="93" t="s">
        <v>21</v>
      </c>
      <c r="B7" s="98">
        <v>2984603758.63</v>
      </c>
      <c r="C7" s="97">
        <f>B7/1.95583</f>
        <v>1526003670.3752372</v>
      </c>
      <c r="D7" s="98">
        <v>3308132793.62</v>
      </c>
      <c r="E7" s="97">
        <f>D7/1.95583</f>
        <v>1691421439.2968714</v>
      </c>
      <c r="F7" s="102">
        <f t="shared" si="0"/>
        <v>-0.09779807981528175</v>
      </c>
    </row>
    <row r="8" spans="1:6" ht="12">
      <c r="A8" s="93" t="s">
        <v>22</v>
      </c>
      <c r="B8" s="98">
        <v>6368709591.6</v>
      </c>
      <c r="C8" s="97">
        <f>B8/1.95583</f>
        <v>3256269507.8815646</v>
      </c>
      <c r="D8" s="98">
        <v>4008241978.72</v>
      </c>
      <c r="E8" s="97">
        <f>D8/1.95583</f>
        <v>2049381581.589402</v>
      </c>
      <c r="F8" s="102">
        <f t="shared" si="0"/>
        <v>0.5889034707514832</v>
      </c>
    </row>
    <row r="9" spans="1:6" ht="12">
      <c r="A9" s="93" t="s">
        <v>23</v>
      </c>
      <c r="B9" s="98">
        <v>1260243252</v>
      </c>
      <c r="C9" s="97">
        <f>B9/1.95583</f>
        <v>644352143.07992</v>
      </c>
      <c r="D9" s="98">
        <v>1854493779.88</v>
      </c>
      <c r="E9" s="97">
        <f>D9/1.95583</f>
        <v>948187613.3815312</v>
      </c>
      <c r="F9" s="102">
        <f t="shared" si="0"/>
        <v>-0.3204381348307637</v>
      </c>
    </row>
    <row r="10" spans="1:6" ht="12.75" thickBot="1">
      <c r="A10" s="94" t="s">
        <v>10</v>
      </c>
      <c r="B10" s="99">
        <v>1683447815.17</v>
      </c>
      <c r="C10" s="97">
        <f>B10/1.95583</f>
        <v>860733200.3139333</v>
      </c>
      <c r="D10" s="99">
        <v>1412061913.19</v>
      </c>
      <c r="E10" s="97">
        <f>D10/1.95583</f>
        <v>721975791.9604465</v>
      </c>
      <c r="F10" s="103">
        <f t="shared" si="0"/>
        <v>0.19219122011931475</v>
      </c>
    </row>
    <row r="11" spans="1:6" ht="17.25" customHeight="1" thickBot="1">
      <c r="A11" s="95" t="s">
        <v>18</v>
      </c>
      <c r="B11" s="100">
        <f>SUM(B6:B10)</f>
        <v>12435857618.070002</v>
      </c>
      <c r="C11" s="101">
        <f>SUM(C6:C10)</f>
        <v>6358353035.831335</v>
      </c>
      <c r="D11" s="100">
        <f>SUM(D6:D10)</f>
        <v>10754101686.38</v>
      </c>
      <c r="E11" s="101">
        <f>SUM(E6:E10)</f>
        <v>5498484881.804656</v>
      </c>
      <c r="F11" s="104">
        <f t="shared" si="0"/>
        <v>0.15638274406684619</v>
      </c>
    </row>
  </sheetData>
  <sheetProtection/>
  <mergeCells count="5">
    <mergeCell ref="A2:F2"/>
    <mergeCell ref="A4:A5"/>
    <mergeCell ref="B4:C4"/>
    <mergeCell ref="D4:E4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56.00390625" style="71" bestFit="1" customWidth="1"/>
    <col min="2" max="2" width="17.8515625" style="71" customWidth="1"/>
    <col min="3" max="3" width="14.28125" style="71" bestFit="1" customWidth="1"/>
    <col min="4" max="4" width="13.140625" style="105" bestFit="1" customWidth="1"/>
    <col min="5" max="6" width="13.00390625" style="105" bestFit="1" customWidth="1"/>
    <col min="7" max="16384" width="9.140625" style="71" customWidth="1"/>
  </cols>
  <sheetData>
    <row r="2" spans="1:3" ht="13.5">
      <c r="A2" s="70" t="s">
        <v>2</v>
      </c>
      <c r="B2" s="70"/>
      <c r="C2" s="70"/>
    </row>
    <row r="3" spans="1:2" ht="12.75" thickBot="1">
      <c r="A3" s="106"/>
      <c r="B3" s="106"/>
    </row>
    <row r="4" spans="1:6" ht="16.5" customHeight="1" thickBot="1">
      <c r="A4" s="72" t="s">
        <v>27</v>
      </c>
      <c r="B4" s="73">
        <v>40907</v>
      </c>
      <c r="C4" s="107">
        <v>40542</v>
      </c>
      <c r="D4" s="108"/>
      <c r="E4" s="108"/>
      <c r="F4" s="108"/>
    </row>
    <row r="5" spans="1:6" ht="12">
      <c r="A5" s="75" t="s">
        <v>4</v>
      </c>
      <c r="B5" s="76">
        <v>12435.85761807</v>
      </c>
      <c r="C5" s="109">
        <v>10754.10168638</v>
      </c>
      <c r="D5" s="110"/>
      <c r="E5" s="110"/>
      <c r="F5" s="110"/>
    </row>
    <row r="6" spans="1:6" ht="12">
      <c r="A6" s="75" t="s">
        <v>125</v>
      </c>
      <c r="B6" s="76">
        <f>B5/1.95583</f>
        <v>6358.353035831336</v>
      </c>
      <c r="C6" s="109">
        <f>C5/1.95583</f>
        <v>5498.484881804656</v>
      </c>
      <c r="D6" s="110"/>
      <c r="E6" s="110"/>
      <c r="F6" s="110"/>
    </row>
    <row r="7" spans="1:6" ht="12">
      <c r="A7" s="78" t="s">
        <v>15</v>
      </c>
      <c r="B7" s="79">
        <f>39408*1.95583</f>
        <v>77075.34864</v>
      </c>
      <c r="C7" s="111">
        <f>36033*1.95583</f>
        <v>70474.42238999999</v>
      </c>
      <c r="D7" s="110"/>
      <c r="E7" s="110"/>
      <c r="F7" s="110"/>
    </row>
    <row r="8" spans="1:6" ht="12">
      <c r="A8" s="112" t="s">
        <v>126</v>
      </c>
      <c r="B8" s="113">
        <f>B7/1.95583</f>
        <v>39408</v>
      </c>
      <c r="C8" s="114">
        <f>C7/1.95583</f>
        <v>36033</v>
      </c>
      <c r="D8" s="110"/>
      <c r="E8" s="110"/>
      <c r="F8" s="110"/>
    </row>
    <row r="9" spans="1:6" ht="12.75" thickBot="1">
      <c r="A9" s="80" t="s">
        <v>3</v>
      </c>
      <c r="B9" s="115">
        <f>B5/B7</f>
        <v>0.1613467579128942</v>
      </c>
      <c r="C9" s="116">
        <f>C5/C7</f>
        <v>0.15259581166721217</v>
      </c>
      <c r="D9" s="117"/>
      <c r="E9" s="117"/>
      <c r="F9" s="117"/>
    </row>
    <row r="12" ht="12">
      <c r="B12" s="118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49.28125" style="1" customWidth="1"/>
    <col min="2" max="2" width="15.140625" style="1" customWidth="1"/>
    <col min="3" max="4" width="16.57421875" style="1" customWidth="1"/>
    <col min="5" max="6" width="15.140625" style="1" customWidth="1"/>
    <col min="7" max="7" width="15.8515625" style="1" customWidth="1"/>
    <col min="8" max="8" width="16.7109375" style="1" customWidth="1"/>
    <col min="9" max="9" width="15.57421875" style="1" customWidth="1"/>
    <col min="10" max="10" width="10.7109375" style="1" hidden="1" customWidth="1"/>
    <col min="11" max="16384" width="9.140625" style="1" customWidth="1"/>
  </cols>
  <sheetData>
    <row r="2" spans="1:10" ht="13.5">
      <c r="A2" s="60" t="s">
        <v>112</v>
      </c>
      <c r="B2" s="60"/>
      <c r="C2" s="60"/>
      <c r="D2" s="60"/>
      <c r="E2" s="60"/>
      <c r="F2" s="60"/>
      <c r="G2" s="60"/>
      <c r="H2" s="60"/>
      <c r="I2" s="60"/>
      <c r="J2" s="119"/>
    </row>
    <row r="3" ht="12.75" thickBot="1"/>
    <row r="4" spans="1:9" ht="12.75" thickBot="1">
      <c r="A4" s="61" t="s">
        <v>0</v>
      </c>
      <c r="B4" s="63" t="s">
        <v>37</v>
      </c>
      <c r="C4" s="64"/>
      <c r="D4" s="120"/>
      <c r="E4" s="65"/>
      <c r="F4" s="66" t="s">
        <v>38</v>
      </c>
      <c r="G4" s="67"/>
      <c r="H4" s="121"/>
      <c r="I4" s="68"/>
    </row>
    <row r="5" spans="1:10" ht="12.75" thickBot="1">
      <c r="A5" s="62"/>
      <c r="B5" s="55" t="s">
        <v>8</v>
      </c>
      <c r="C5" s="56" t="s">
        <v>17</v>
      </c>
      <c r="D5" s="57" t="s">
        <v>127</v>
      </c>
      <c r="E5" s="57" t="s">
        <v>14</v>
      </c>
      <c r="F5" s="12" t="s">
        <v>8</v>
      </c>
      <c r="G5" s="30" t="s">
        <v>17</v>
      </c>
      <c r="H5" s="122" t="s">
        <v>127</v>
      </c>
      <c r="I5" s="15" t="s">
        <v>14</v>
      </c>
      <c r="J5" s="31" t="s">
        <v>19</v>
      </c>
    </row>
    <row r="6" spans="1:10" ht="12">
      <c r="A6" s="32" t="s">
        <v>117</v>
      </c>
      <c r="B6" s="33">
        <v>6943</v>
      </c>
      <c r="C6" s="34">
        <v>12150753.43</v>
      </c>
      <c r="D6" s="35">
        <f>C6/1.95583</f>
        <v>6212581.579176105</v>
      </c>
      <c r="E6" s="35">
        <v>7942346</v>
      </c>
      <c r="F6" s="36">
        <f>B6/J6</f>
        <v>27.995967741935484</v>
      </c>
      <c r="G6" s="34">
        <f>C6/J6</f>
        <v>48994.97350806451</v>
      </c>
      <c r="H6" s="35">
        <f>G6/1.95583</f>
        <v>25050.732174097193</v>
      </c>
      <c r="I6" s="37">
        <f>E6/J6</f>
        <v>32025.58870967742</v>
      </c>
      <c r="J6" s="1">
        <v>248</v>
      </c>
    </row>
    <row r="7" spans="1:10" ht="12">
      <c r="A7" s="38" t="s">
        <v>118</v>
      </c>
      <c r="B7" s="39">
        <v>42326</v>
      </c>
      <c r="C7" s="6">
        <v>162790759.68</v>
      </c>
      <c r="D7" s="35">
        <f aca="true" t="shared" si="0" ref="D7:D16">C7/1.95583</f>
        <v>83233593.75814871</v>
      </c>
      <c r="E7" s="40">
        <v>39684708</v>
      </c>
      <c r="F7" s="41">
        <f aca="true" t="shared" si="1" ref="F7:F16">B7/J7</f>
        <v>170.66935483870967</v>
      </c>
      <c r="G7" s="6">
        <f aca="true" t="shared" si="2" ref="G7:G16">C7/J7</f>
        <v>656414.3535483872</v>
      </c>
      <c r="H7" s="35">
        <f aca="true" t="shared" si="3" ref="H7:H16">G7/1.95583</f>
        <v>335619.32966995455</v>
      </c>
      <c r="I7" s="42">
        <f aca="true" t="shared" si="4" ref="I7:I16">E7/J7</f>
        <v>160018.98387096773</v>
      </c>
      <c r="J7" s="1">
        <v>248</v>
      </c>
    </row>
    <row r="8" spans="1:10" ht="12">
      <c r="A8" s="38" t="s">
        <v>9</v>
      </c>
      <c r="B8" s="39">
        <v>16</v>
      </c>
      <c r="C8" s="6">
        <v>523151.33</v>
      </c>
      <c r="D8" s="35">
        <f t="shared" si="0"/>
        <v>267483.02766600373</v>
      </c>
      <c r="E8" s="40">
        <v>512</v>
      </c>
      <c r="F8" s="41">
        <f t="shared" si="1"/>
        <v>0.06451612903225806</v>
      </c>
      <c r="G8" s="6">
        <f t="shared" si="2"/>
        <v>2109.4811693548386</v>
      </c>
      <c r="H8" s="35">
        <f t="shared" si="3"/>
        <v>1078.5605954274342</v>
      </c>
      <c r="I8" s="42">
        <f t="shared" si="4"/>
        <v>2.064516129032258</v>
      </c>
      <c r="J8" s="1">
        <v>248</v>
      </c>
    </row>
    <row r="9" spans="1:10" ht="12">
      <c r="A9" s="38" t="s">
        <v>114</v>
      </c>
      <c r="B9" s="39">
        <v>40555</v>
      </c>
      <c r="C9" s="6">
        <v>143948695.05</v>
      </c>
      <c r="D9" s="35">
        <f t="shared" si="0"/>
        <v>73599799.0878553</v>
      </c>
      <c r="E9" s="40">
        <v>62035123</v>
      </c>
      <c r="F9" s="41">
        <f t="shared" si="1"/>
        <v>163.52822580645162</v>
      </c>
      <c r="G9" s="6">
        <f t="shared" si="2"/>
        <v>580438.2864919355</v>
      </c>
      <c r="H9" s="35">
        <f t="shared" si="3"/>
        <v>296773.3834187713</v>
      </c>
      <c r="I9" s="42">
        <f t="shared" si="4"/>
        <v>250141.625</v>
      </c>
      <c r="J9" s="1">
        <v>248</v>
      </c>
    </row>
    <row r="10" spans="1:10" ht="12">
      <c r="A10" s="38" t="s">
        <v>115</v>
      </c>
      <c r="B10" s="39">
        <v>4647</v>
      </c>
      <c r="C10" s="6">
        <v>74436800.78</v>
      </c>
      <c r="D10" s="35">
        <f t="shared" si="0"/>
        <v>38058931.90103435</v>
      </c>
      <c r="E10" s="40">
        <v>12450803</v>
      </c>
      <c r="F10" s="41">
        <f t="shared" si="1"/>
        <v>18.737903225806452</v>
      </c>
      <c r="G10" s="6">
        <f t="shared" si="2"/>
        <v>300148.3902419355</v>
      </c>
      <c r="H10" s="35">
        <f t="shared" si="3"/>
        <v>153463.43508481592</v>
      </c>
      <c r="I10" s="42">
        <f t="shared" si="4"/>
        <v>50204.85080645161</v>
      </c>
      <c r="J10" s="1">
        <v>248</v>
      </c>
    </row>
    <row r="11" spans="1:10" ht="12">
      <c r="A11" s="38" t="s">
        <v>116</v>
      </c>
      <c r="B11" s="39">
        <v>711</v>
      </c>
      <c r="C11" s="6">
        <v>122330888.52</v>
      </c>
      <c r="D11" s="35">
        <f t="shared" si="0"/>
        <v>62546790.11979569</v>
      </c>
      <c r="E11" s="40">
        <v>74067</v>
      </c>
      <c r="F11" s="41">
        <f t="shared" si="1"/>
        <v>2.8669354838709675</v>
      </c>
      <c r="G11" s="6">
        <f t="shared" si="2"/>
        <v>493269.7117741935</v>
      </c>
      <c r="H11" s="35">
        <f t="shared" si="3"/>
        <v>252204.7988701439</v>
      </c>
      <c r="I11" s="42">
        <f t="shared" si="4"/>
        <v>298.65725806451616</v>
      </c>
      <c r="J11" s="1">
        <v>248</v>
      </c>
    </row>
    <row r="12" spans="1:10" ht="12">
      <c r="A12" s="38" t="s">
        <v>10</v>
      </c>
      <c r="B12" s="39">
        <v>10304</v>
      </c>
      <c r="C12" s="6">
        <v>86812587.19</v>
      </c>
      <c r="D12" s="35">
        <f t="shared" si="0"/>
        <v>44386571.01588584</v>
      </c>
      <c r="E12" s="40">
        <v>113608670</v>
      </c>
      <c r="F12" s="41">
        <f t="shared" si="1"/>
        <v>41.54838709677419</v>
      </c>
      <c r="G12" s="6">
        <f t="shared" si="2"/>
        <v>350050.75479838706</v>
      </c>
      <c r="H12" s="35">
        <f t="shared" si="3"/>
        <v>178978.10893502354</v>
      </c>
      <c r="I12" s="42">
        <f t="shared" si="4"/>
        <v>458099.47580645164</v>
      </c>
      <c r="J12" s="1">
        <v>248</v>
      </c>
    </row>
    <row r="13" spans="1:10" ht="12">
      <c r="A13" s="38" t="s">
        <v>11</v>
      </c>
      <c r="B13" s="39">
        <v>73</v>
      </c>
      <c r="C13" s="6">
        <v>1695789.95</v>
      </c>
      <c r="D13" s="35">
        <f t="shared" si="0"/>
        <v>867043.6336491413</v>
      </c>
      <c r="E13" s="40">
        <v>1462193</v>
      </c>
      <c r="F13" s="41">
        <f t="shared" si="1"/>
        <v>0.29435483870967744</v>
      </c>
      <c r="G13" s="6">
        <f t="shared" si="2"/>
        <v>6837.862701612903</v>
      </c>
      <c r="H13" s="35">
        <f t="shared" si="3"/>
        <v>3496.143684069118</v>
      </c>
      <c r="I13" s="42">
        <f t="shared" si="4"/>
        <v>5895.939516129032</v>
      </c>
      <c r="J13" s="1">
        <v>248</v>
      </c>
    </row>
    <row r="14" spans="1:10" ht="12">
      <c r="A14" s="38" t="s">
        <v>12</v>
      </c>
      <c r="B14" s="39">
        <v>3013</v>
      </c>
      <c r="C14" s="6">
        <v>17884195.48</v>
      </c>
      <c r="D14" s="35">
        <f t="shared" si="0"/>
        <v>9144043.950650109</v>
      </c>
      <c r="E14" s="40">
        <v>58509783</v>
      </c>
      <c r="F14" s="41">
        <f t="shared" si="1"/>
        <v>12.149193548387096</v>
      </c>
      <c r="G14" s="6">
        <f t="shared" si="2"/>
        <v>72113.6914516129</v>
      </c>
      <c r="H14" s="35">
        <f t="shared" si="3"/>
        <v>36871.14496229882</v>
      </c>
      <c r="I14" s="42">
        <f t="shared" si="4"/>
        <v>235926.5443548387</v>
      </c>
      <c r="J14" s="1">
        <v>248</v>
      </c>
    </row>
    <row r="15" spans="1:10" ht="12">
      <c r="A15" s="38" t="s">
        <v>13</v>
      </c>
      <c r="B15" s="39">
        <v>479</v>
      </c>
      <c r="C15" s="6">
        <v>413659.62</v>
      </c>
      <c r="D15" s="35">
        <f t="shared" si="0"/>
        <v>211500.8052847129</v>
      </c>
      <c r="E15" s="40">
        <v>139290481</v>
      </c>
      <c r="F15" s="41">
        <f t="shared" si="1"/>
        <v>1.9314516129032258</v>
      </c>
      <c r="G15" s="6">
        <f t="shared" si="2"/>
        <v>1667.9823387096774</v>
      </c>
      <c r="H15" s="35">
        <f t="shared" si="3"/>
        <v>852.8258277609391</v>
      </c>
      <c r="I15" s="42">
        <f t="shared" si="4"/>
        <v>561655.1653225806</v>
      </c>
      <c r="J15" s="1">
        <v>248</v>
      </c>
    </row>
    <row r="16" spans="1:10" ht="12.75" thickBot="1">
      <c r="A16" s="43" t="s">
        <v>119</v>
      </c>
      <c r="B16" s="44">
        <v>193</v>
      </c>
      <c r="C16" s="13">
        <v>94036158.58</v>
      </c>
      <c r="D16" s="35">
        <f t="shared" si="0"/>
        <v>48079924.420834124</v>
      </c>
      <c r="E16" s="45">
        <v>113718</v>
      </c>
      <c r="F16" s="46">
        <f t="shared" si="1"/>
        <v>0.7782258064516129</v>
      </c>
      <c r="G16" s="13">
        <f t="shared" si="2"/>
        <v>379178.05879032257</v>
      </c>
      <c r="H16" s="35">
        <f t="shared" si="3"/>
        <v>193870.66298723436</v>
      </c>
      <c r="I16" s="47">
        <f t="shared" si="4"/>
        <v>458.5403225806452</v>
      </c>
      <c r="J16" s="1">
        <v>248</v>
      </c>
    </row>
    <row r="17" spans="1:9" ht="12.75" thickBot="1">
      <c r="A17" s="48" t="s">
        <v>39</v>
      </c>
      <c r="B17" s="29">
        <f aca="true" t="shared" si="5" ref="B17:I17">SUM(B6:B16)</f>
        <v>109260</v>
      </c>
      <c r="C17" s="14">
        <f t="shared" si="5"/>
        <v>717023439.6100001</v>
      </c>
      <c r="D17" s="27">
        <f>SUM(D6:D16)</f>
        <v>366608263.2999801</v>
      </c>
      <c r="E17" s="27">
        <f t="shared" si="5"/>
        <v>435172404</v>
      </c>
      <c r="F17" s="28">
        <f t="shared" si="5"/>
        <v>440.56451612903226</v>
      </c>
      <c r="G17" s="14">
        <f t="shared" si="5"/>
        <v>2891223.5468145157</v>
      </c>
      <c r="H17" s="27">
        <f>SUM(H6:H16)</f>
        <v>1478259.1262095969</v>
      </c>
      <c r="I17" s="23">
        <f t="shared" si="5"/>
        <v>1754727.435483871</v>
      </c>
    </row>
    <row r="18" spans="1:9" ht="12">
      <c r="A18" s="49"/>
      <c r="B18" s="24"/>
      <c r="C18" s="25"/>
      <c r="D18" s="25"/>
      <c r="E18" s="24"/>
      <c r="F18" s="26"/>
      <c r="G18" s="26"/>
      <c r="H18" s="26"/>
      <c r="I18" s="26"/>
    </row>
    <row r="20" spans="1:9" ht="13.5">
      <c r="A20" s="60" t="s">
        <v>113</v>
      </c>
      <c r="B20" s="60"/>
      <c r="C20" s="60"/>
      <c r="D20" s="60"/>
      <c r="E20" s="60"/>
      <c r="F20" s="60"/>
      <c r="G20" s="60"/>
      <c r="H20" s="60"/>
      <c r="I20" s="60"/>
    </row>
    <row r="21" spans="6:10" ht="16.5" thickBot="1">
      <c r="F21" s="50"/>
      <c r="G21" s="50"/>
      <c r="H21" s="50"/>
      <c r="I21" s="50"/>
      <c r="J21" s="51"/>
    </row>
    <row r="22" spans="1:9" ht="12.75" thickBot="1">
      <c r="A22" s="61" t="s">
        <v>0</v>
      </c>
      <c r="B22" s="63" t="s">
        <v>37</v>
      </c>
      <c r="C22" s="64"/>
      <c r="D22" s="120"/>
      <c r="E22" s="65"/>
      <c r="F22" s="63" t="s">
        <v>38</v>
      </c>
      <c r="G22" s="64"/>
      <c r="H22" s="120"/>
      <c r="I22" s="65"/>
    </row>
    <row r="23" spans="1:10" ht="12.75" thickBot="1">
      <c r="A23" s="62"/>
      <c r="B23" s="58" t="s">
        <v>8</v>
      </c>
      <c r="C23" s="56" t="s">
        <v>17</v>
      </c>
      <c r="D23" s="57" t="s">
        <v>127</v>
      </c>
      <c r="E23" s="59" t="s">
        <v>14</v>
      </c>
      <c r="F23" s="58" t="s">
        <v>8</v>
      </c>
      <c r="G23" s="56" t="s">
        <v>17</v>
      </c>
      <c r="H23" s="57" t="s">
        <v>127</v>
      </c>
      <c r="I23" s="59" t="s">
        <v>14</v>
      </c>
      <c r="J23" s="31" t="s">
        <v>19</v>
      </c>
    </row>
    <row r="24" spans="1:10" ht="12">
      <c r="A24" s="32" t="s">
        <v>117</v>
      </c>
      <c r="B24" s="36">
        <v>92</v>
      </c>
      <c r="C24" s="34">
        <v>686429.16</v>
      </c>
      <c r="D24" s="35">
        <f>C24/1.95583</f>
        <v>350965.6565243401</v>
      </c>
      <c r="E24" s="37">
        <v>714936</v>
      </c>
      <c r="F24" s="36">
        <f aca="true" t="shared" si="6" ref="F24:F33">B24/J24</f>
        <v>0.3709677419354839</v>
      </c>
      <c r="G24" s="34">
        <f aca="true" t="shared" si="7" ref="G24:G33">C24/J24</f>
        <v>2767.8595161290323</v>
      </c>
      <c r="H24" s="35">
        <f>G24/1.95583</f>
        <v>1415.184098888468</v>
      </c>
      <c r="I24" s="37">
        <f aca="true" t="shared" si="8" ref="I24:I33">E24/J24</f>
        <v>2882.8064516129034</v>
      </c>
      <c r="J24" s="1">
        <v>248</v>
      </c>
    </row>
    <row r="25" spans="1:10" ht="12">
      <c r="A25" s="38" t="s">
        <v>118</v>
      </c>
      <c r="B25" s="41">
        <v>727</v>
      </c>
      <c r="C25" s="6">
        <v>221956062.83</v>
      </c>
      <c r="D25" s="35">
        <f aca="true" t="shared" si="9" ref="D25:D33">C25/1.95583</f>
        <v>113484332.90725678</v>
      </c>
      <c r="E25" s="42">
        <v>153813160</v>
      </c>
      <c r="F25" s="36">
        <f t="shared" si="6"/>
        <v>2.931451612903226</v>
      </c>
      <c r="G25" s="34">
        <f t="shared" si="7"/>
        <v>894984.1243145162</v>
      </c>
      <c r="H25" s="35">
        <f aca="true" t="shared" si="10" ref="H25:H33">G25/1.95583</f>
        <v>457598.1165615193</v>
      </c>
      <c r="I25" s="37">
        <f t="shared" si="8"/>
        <v>620214.3548387097</v>
      </c>
      <c r="J25" s="1">
        <v>248</v>
      </c>
    </row>
    <row r="26" spans="1:10" ht="12">
      <c r="A26" s="38" t="s">
        <v>9</v>
      </c>
      <c r="B26" s="41">
        <v>0</v>
      </c>
      <c r="C26" s="6">
        <v>0</v>
      </c>
      <c r="D26" s="35">
        <f t="shared" si="9"/>
        <v>0</v>
      </c>
      <c r="E26" s="42">
        <v>0</v>
      </c>
      <c r="F26" s="36">
        <f t="shared" si="6"/>
        <v>0</v>
      </c>
      <c r="G26" s="34">
        <f t="shared" si="7"/>
        <v>0</v>
      </c>
      <c r="H26" s="35">
        <f t="shared" si="10"/>
        <v>0</v>
      </c>
      <c r="I26" s="37">
        <f t="shared" si="8"/>
        <v>0</v>
      </c>
      <c r="J26" s="1">
        <v>248</v>
      </c>
    </row>
    <row r="27" spans="1:10" ht="12">
      <c r="A27" s="38" t="s">
        <v>114</v>
      </c>
      <c r="B27" s="41">
        <v>820</v>
      </c>
      <c r="C27" s="6">
        <v>387690920.98</v>
      </c>
      <c r="D27" s="35">
        <f t="shared" si="9"/>
        <v>198223220.3105587</v>
      </c>
      <c r="E27" s="42">
        <v>268149638</v>
      </c>
      <c r="F27" s="36">
        <f t="shared" si="6"/>
        <v>3.306451612903226</v>
      </c>
      <c r="G27" s="34">
        <f t="shared" si="7"/>
        <v>1563269.8426612904</v>
      </c>
      <c r="H27" s="35">
        <f t="shared" si="10"/>
        <v>799287.1786716076</v>
      </c>
      <c r="I27" s="37">
        <f t="shared" si="8"/>
        <v>1081248.5403225806</v>
      </c>
      <c r="J27" s="1">
        <v>248</v>
      </c>
    </row>
    <row r="28" spans="1:10" ht="12">
      <c r="A28" s="38" t="s">
        <v>115</v>
      </c>
      <c r="B28" s="41">
        <v>165</v>
      </c>
      <c r="C28" s="6">
        <v>63413935.82</v>
      </c>
      <c r="D28" s="35">
        <f t="shared" si="9"/>
        <v>32423030.539464064</v>
      </c>
      <c r="E28" s="42">
        <v>32638923</v>
      </c>
      <c r="F28" s="36">
        <f t="shared" si="6"/>
        <v>0.6653225806451613</v>
      </c>
      <c r="G28" s="34">
        <f t="shared" si="7"/>
        <v>255701.35411290324</v>
      </c>
      <c r="H28" s="35">
        <f t="shared" si="10"/>
        <v>130738.02636880672</v>
      </c>
      <c r="I28" s="37">
        <f t="shared" si="8"/>
        <v>131608.56048387097</v>
      </c>
      <c r="J28" s="1">
        <v>248</v>
      </c>
    </row>
    <row r="29" spans="1:10" ht="12">
      <c r="A29" s="38" t="s">
        <v>116</v>
      </c>
      <c r="B29" s="41">
        <v>40</v>
      </c>
      <c r="C29" s="6">
        <v>36704903.09</v>
      </c>
      <c r="D29" s="35">
        <f t="shared" si="9"/>
        <v>18766918.950010996</v>
      </c>
      <c r="E29" s="42">
        <v>19192</v>
      </c>
      <c r="F29" s="36">
        <f t="shared" si="6"/>
        <v>0.16129032258064516</v>
      </c>
      <c r="G29" s="34">
        <f t="shared" si="7"/>
        <v>148003.6414919355</v>
      </c>
      <c r="H29" s="35">
        <f t="shared" si="10"/>
        <v>75673.0602823024</v>
      </c>
      <c r="I29" s="37">
        <f t="shared" si="8"/>
        <v>77.38709677419355</v>
      </c>
      <c r="J29" s="1">
        <v>248</v>
      </c>
    </row>
    <row r="30" spans="1:10" ht="12">
      <c r="A30" s="38" t="s">
        <v>10</v>
      </c>
      <c r="B30" s="41">
        <v>296</v>
      </c>
      <c r="C30" s="6">
        <v>68668179</v>
      </c>
      <c r="D30" s="35">
        <f t="shared" si="9"/>
        <v>35109482.419228666</v>
      </c>
      <c r="E30" s="42">
        <v>114065264</v>
      </c>
      <c r="F30" s="36">
        <f t="shared" si="6"/>
        <v>1.1935483870967742</v>
      </c>
      <c r="G30" s="34">
        <f t="shared" si="7"/>
        <v>276887.8185483871</v>
      </c>
      <c r="H30" s="35">
        <f t="shared" si="10"/>
        <v>141570.49362592204</v>
      </c>
      <c r="I30" s="37">
        <f t="shared" si="8"/>
        <v>459940.5806451613</v>
      </c>
      <c r="J30" s="1">
        <v>248</v>
      </c>
    </row>
    <row r="31" spans="1:10" ht="12">
      <c r="A31" s="38" t="s">
        <v>11</v>
      </c>
      <c r="B31" s="41">
        <v>14</v>
      </c>
      <c r="C31" s="6">
        <v>684224.15</v>
      </c>
      <c r="D31" s="35">
        <f t="shared" si="9"/>
        <v>349838.2528133836</v>
      </c>
      <c r="E31" s="42">
        <v>403618</v>
      </c>
      <c r="F31" s="36">
        <f t="shared" si="6"/>
        <v>0.056451612903225805</v>
      </c>
      <c r="G31" s="34">
        <f t="shared" si="7"/>
        <v>2758.968346774194</v>
      </c>
      <c r="H31" s="35">
        <f t="shared" si="10"/>
        <v>1410.6381161829984</v>
      </c>
      <c r="I31" s="37">
        <f t="shared" si="8"/>
        <v>1627.491935483871</v>
      </c>
      <c r="J31" s="1">
        <v>248</v>
      </c>
    </row>
    <row r="32" spans="1:10" ht="12">
      <c r="A32" s="38" t="s">
        <v>12</v>
      </c>
      <c r="B32" s="41">
        <v>21</v>
      </c>
      <c r="C32" s="6">
        <v>280723.49</v>
      </c>
      <c r="D32" s="35">
        <f t="shared" si="9"/>
        <v>143531.6412980678</v>
      </c>
      <c r="E32" s="42">
        <v>1087563</v>
      </c>
      <c r="F32" s="36">
        <f t="shared" si="6"/>
        <v>0.0846774193548387</v>
      </c>
      <c r="G32" s="34">
        <f t="shared" si="7"/>
        <v>1131.9495564516128</v>
      </c>
      <c r="H32" s="35">
        <f t="shared" si="10"/>
        <v>578.7566181373702</v>
      </c>
      <c r="I32" s="37">
        <f t="shared" si="8"/>
        <v>4385.334677419355</v>
      </c>
      <c r="J32" s="1">
        <v>248</v>
      </c>
    </row>
    <row r="33" spans="1:10" ht="12.75" thickBot="1">
      <c r="A33" s="43" t="s">
        <v>13</v>
      </c>
      <c r="B33" s="46">
        <v>23</v>
      </c>
      <c r="C33" s="13">
        <v>946592.02</v>
      </c>
      <c r="D33" s="35">
        <f t="shared" si="9"/>
        <v>483984.8146311285</v>
      </c>
      <c r="E33" s="47">
        <v>871460</v>
      </c>
      <c r="F33" s="52">
        <f t="shared" si="6"/>
        <v>0.09274193548387097</v>
      </c>
      <c r="G33" s="53">
        <f t="shared" si="7"/>
        <v>3816.903306451613</v>
      </c>
      <c r="H33" s="35">
        <f t="shared" si="10"/>
        <v>1951.5516718997117</v>
      </c>
      <c r="I33" s="54">
        <f t="shared" si="8"/>
        <v>3513.951612903226</v>
      </c>
      <c r="J33" s="1">
        <v>248</v>
      </c>
    </row>
    <row r="34" spans="1:9" ht="12.75" thickBot="1">
      <c r="A34" s="48" t="s">
        <v>39</v>
      </c>
      <c r="B34" s="28">
        <f aca="true" t="shared" si="11" ref="B34:I34">SUM(B24:B33)</f>
        <v>2198</v>
      </c>
      <c r="C34" s="14">
        <f t="shared" si="11"/>
        <v>781031970.5400001</v>
      </c>
      <c r="D34" s="27">
        <f>SUM(D24:D33)</f>
        <v>399335305.4917861</v>
      </c>
      <c r="E34" s="23">
        <f t="shared" si="11"/>
        <v>571763754</v>
      </c>
      <c r="F34" s="28">
        <f t="shared" si="11"/>
        <v>8.86290322580645</v>
      </c>
      <c r="G34" s="14">
        <f t="shared" si="11"/>
        <v>3149322.4618548388</v>
      </c>
      <c r="H34" s="27">
        <f>SUM(H24:H33)</f>
        <v>1610223.0060152665</v>
      </c>
      <c r="I34" s="23">
        <f t="shared" si="11"/>
        <v>2305499.008064516</v>
      </c>
    </row>
    <row r="41" ht="12">
      <c r="A41" s="2"/>
    </row>
  </sheetData>
  <sheetProtection/>
  <mergeCells count="8">
    <mergeCell ref="A4:A5"/>
    <mergeCell ref="B4:E4"/>
    <mergeCell ref="F4:I4"/>
    <mergeCell ref="A22:A23"/>
    <mergeCell ref="B22:E22"/>
    <mergeCell ref="F22:I22"/>
    <mergeCell ref="A2:I2"/>
    <mergeCell ref="A20:I20"/>
  </mergeCells>
  <printOptions/>
  <pageMargins left="0.42" right="0.4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7.00390625" style="71" customWidth="1"/>
    <col min="2" max="2" width="17.140625" style="71" customWidth="1"/>
    <col min="3" max="4" width="17.8515625" style="71" customWidth="1"/>
    <col min="5" max="5" width="10.28125" style="71" hidden="1" customWidth="1"/>
    <col min="6" max="16384" width="9.140625" style="71" customWidth="1"/>
  </cols>
  <sheetData>
    <row r="1" spans="1:3" ht="12">
      <c r="A1" s="4"/>
      <c r="B1" s="4"/>
      <c r="C1" s="5"/>
    </row>
    <row r="2" spans="1:5" ht="13.5">
      <c r="A2" s="69" t="s">
        <v>128</v>
      </c>
      <c r="B2" s="69"/>
      <c r="C2" s="69"/>
      <c r="D2" s="69"/>
      <c r="E2" s="69"/>
    </row>
    <row r="3" spans="1:3" ht="12.75" thickBot="1">
      <c r="A3" s="4"/>
      <c r="B3" s="4"/>
      <c r="C3" s="5"/>
    </row>
    <row r="4" spans="1:4" ht="16.5" customHeight="1" thickBot="1">
      <c r="A4" s="72" t="s">
        <v>31</v>
      </c>
      <c r="B4" s="16" t="s">
        <v>111</v>
      </c>
      <c r="C4" s="16" t="s">
        <v>29</v>
      </c>
      <c r="D4" s="74" t="s">
        <v>30</v>
      </c>
    </row>
    <row r="5" spans="1:7" ht="12">
      <c r="A5" s="17" t="s">
        <v>32</v>
      </c>
      <c r="B5" s="9">
        <v>0</v>
      </c>
      <c r="C5" s="9">
        <v>0</v>
      </c>
      <c r="D5" s="10" t="s">
        <v>5</v>
      </c>
      <c r="E5" s="105"/>
      <c r="F5" s="105"/>
      <c r="G5" s="105"/>
    </row>
    <row r="6" spans="1:7" ht="12">
      <c r="A6" s="18" t="s">
        <v>33</v>
      </c>
      <c r="B6" s="7">
        <v>5</v>
      </c>
      <c r="C6" s="7">
        <v>7</v>
      </c>
      <c r="D6" s="8">
        <f aca="true" t="shared" si="0" ref="D6:D12">(B6-C6)/C6</f>
        <v>-0.2857142857142857</v>
      </c>
      <c r="E6" s="105"/>
      <c r="F6" s="105"/>
      <c r="G6" s="105"/>
    </row>
    <row r="7" spans="1:7" ht="12">
      <c r="A7" s="18" t="s">
        <v>35</v>
      </c>
      <c r="B7" s="7">
        <v>3</v>
      </c>
      <c r="C7" s="7">
        <v>1</v>
      </c>
      <c r="D7" s="8">
        <f t="shared" si="0"/>
        <v>2</v>
      </c>
      <c r="E7" s="105"/>
      <c r="F7" s="105"/>
      <c r="G7" s="105"/>
    </row>
    <row r="8" spans="1:7" ht="12">
      <c r="A8" s="18" t="s">
        <v>6</v>
      </c>
      <c r="B8" s="7">
        <v>9</v>
      </c>
      <c r="C8" s="7">
        <v>8</v>
      </c>
      <c r="D8" s="8">
        <f t="shared" si="0"/>
        <v>0.125</v>
      </c>
      <c r="E8" s="105"/>
      <c r="F8" s="105"/>
      <c r="G8" s="105"/>
    </row>
    <row r="9" spans="1:7" ht="12">
      <c r="A9" s="18" t="s">
        <v>36</v>
      </c>
      <c r="B9" s="7">
        <v>0</v>
      </c>
      <c r="C9" s="7">
        <v>7</v>
      </c>
      <c r="D9" s="8">
        <f t="shared" si="0"/>
        <v>-1</v>
      </c>
      <c r="E9" s="105"/>
      <c r="F9" s="105"/>
      <c r="G9" s="105"/>
    </row>
    <row r="10" spans="1:7" ht="12">
      <c r="A10" s="18" t="s">
        <v>34</v>
      </c>
      <c r="B10" s="7">
        <v>0</v>
      </c>
      <c r="C10" s="7">
        <v>2</v>
      </c>
      <c r="D10" s="8">
        <f t="shared" si="0"/>
        <v>-1</v>
      </c>
      <c r="E10" s="105"/>
      <c r="F10" s="105"/>
      <c r="G10" s="105"/>
    </row>
    <row r="11" spans="1:7" ht="12.75" thickBot="1">
      <c r="A11" s="19" t="s">
        <v>7</v>
      </c>
      <c r="B11" s="20">
        <v>13</v>
      </c>
      <c r="C11" s="20">
        <v>11</v>
      </c>
      <c r="D11" s="21">
        <f t="shared" si="0"/>
        <v>0.18181818181818182</v>
      </c>
      <c r="E11" s="105"/>
      <c r="F11" s="105"/>
      <c r="G11" s="105"/>
    </row>
    <row r="12" spans="1:7" ht="16.5" customHeight="1" thickBot="1">
      <c r="A12" s="22" t="s">
        <v>18</v>
      </c>
      <c r="B12" s="16">
        <f>SUM(B5:B11)</f>
        <v>30</v>
      </c>
      <c r="C12" s="16">
        <f>SUM(C5:C11)</f>
        <v>36</v>
      </c>
      <c r="D12" s="11">
        <f t="shared" si="0"/>
        <v>-0.16666666666666666</v>
      </c>
      <c r="E12" s="105"/>
      <c r="F12" s="105"/>
      <c r="G12" s="105"/>
    </row>
    <row r="13" spans="1:7" ht="12">
      <c r="A13" s="5"/>
      <c r="B13" s="5"/>
      <c r="C13" s="5"/>
      <c r="D13" s="105"/>
      <c r="E13" s="105"/>
      <c r="F13" s="105"/>
      <c r="G13" s="105"/>
    </row>
    <row r="14" spans="6:7" ht="12">
      <c r="F14" s="105"/>
      <c r="G14" s="105"/>
    </row>
    <row r="15" spans="1:7" ht="12">
      <c r="A15" s="5"/>
      <c r="B15" s="5"/>
      <c r="C15" s="5"/>
      <c r="D15" s="105"/>
      <c r="E15" s="105"/>
      <c r="F15" s="105"/>
      <c r="G15" s="105"/>
    </row>
    <row r="16" spans="1:3" ht="12">
      <c r="A16" s="3"/>
      <c r="B16" s="3"/>
      <c r="C16" s="3"/>
    </row>
    <row r="17" spans="1:3" ht="12">
      <c r="A17" s="3"/>
      <c r="B17" s="3"/>
      <c r="C17" s="3"/>
    </row>
    <row r="18" spans="1:3" ht="12">
      <c r="A18" s="3"/>
      <c r="B18" s="3"/>
      <c r="C18" s="3"/>
    </row>
    <row r="19" spans="1:3" ht="12">
      <c r="A19" s="3"/>
      <c r="B19" s="3"/>
      <c r="C19" s="3"/>
    </row>
    <row r="20" spans="1:3" ht="12">
      <c r="A20" s="3"/>
      <c r="B20" s="3"/>
      <c r="C20" s="3"/>
    </row>
    <row r="21" spans="1:3" ht="12">
      <c r="A21" s="3"/>
      <c r="B21" s="3"/>
      <c r="C21" s="3"/>
    </row>
    <row r="22" spans="1:3" ht="12">
      <c r="A22" s="3"/>
      <c r="B22" s="3"/>
      <c r="C22" s="3"/>
    </row>
    <row r="23" spans="1:3" ht="12">
      <c r="A23" s="3"/>
      <c r="B23" s="3"/>
      <c r="C23" s="3"/>
    </row>
    <row r="24" spans="1:3" ht="12">
      <c r="A24" s="3"/>
      <c r="B24" s="3"/>
      <c r="C24" s="3"/>
    </row>
    <row r="25" spans="1:3" ht="12">
      <c r="A25" s="3"/>
      <c r="B25" s="3"/>
      <c r="C25" s="3"/>
    </row>
    <row r="26" spans="1:3" ht="12">
      <c r="A26" s="3"/>
      <c r="B26" s="3"/>
      <c r="C26" s="3"/>
    </row>
    <row r="27" spans="1:3" ht="12">
      <c r="A27" s="3"/>
      <c r="B27" s="3"/>
      <c r="C27" s="3"/>
    </row>
    <row r="28" spans="1:3" ht="12">
      <c r="A28" s="3"/>
      <c r="B28" s="3"/>
      <c r="C28" s="3"/>
    </row>
    <row r="29" spans="1:3" ht="12">
      <c r="A29" s="3"/>
      <c r="B29" s="3"/>
      <c r="C29" s="3"/>
    </row>
    <row r="30" spans="1:3" ht="12">
      <c r="A30" s="3"/>
      <c r="B30" s="3"/>
      <c r="C30" s="3"/>
    </row>
    <row r="31" spans="1:3" ht="12">
      <c r="A31" s="3"/>
      <c r="B31" s="3"/>
      <c r="C31" s="3"/>
    </row>
    <row r="32" spans="1:3" ht="12">
      <c r="A32" s="3"/>
      <c r="B32" s="3"/>
      <c r="C32" s="3"/>
    </row>
    <row r="33" spans="1:3" ht="12">
      <c r="A33" s="3"/>
      <c r="B33" s="3"/>
      <c r="C33" s="3"/>
    </row>
    <row r="34" spans="1:3" ht="12">
      <c r="A34" s="3"/>
      <c r="B34" s="3"/>
      <c r="C34" s="3"/>
    </row>
    <row r="35" spans="1:3" ht="12">
      <c r="A35" s="3"/>
      <c r="B35" s="3"/>
      <c r="C35" s="3"/>
    </row>
    <row r="36" spans="1:3" ht="12">
      <c r="A36" s="3"/>
      <c r="B36" s="3"/>
      <c r="C36" s="3"/>
    </row>
    <row r="37" spans="1:3" ht="12">
      <c r="A37" s="3"/>
      <c r="B37" s="3"/>
      <c r="C37" s="3"/>
    </row>
    <row r="38" spans="1:3" ht="12">
      <c r="A38" s="3"/>
      <c r="B38" s="3"/>
      <c r="C38" s="3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0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8.8515625" style="125" bestFit="1" customWidth="1"/>
    <col min="2" max="2" width="56.00390625" style="125" customWidth="1"/>
    <col min="3" max="3" width="14.140625" style="144" customWidth="1"/>
    <col min="4" max="5" width="20.00390625" style="145" customWidth="1"/>
    <col min="6" max="6" width="20.421875" style="144" customWidth="1"/>
    <col min="7" max="16384" width="9.140625" style="125" customWidth="1"/>
  </cols>
  <sheetData>
    <row r="1" spans="1:256" ht="15.75">
      <c r="A1" s="70" t="s">
        <v>121</v>
      </c>
      <c r="B1" s="70"/>
      <c r="C1" s="70"/>
      <c r="D1" s="70"/>
      <c r="E1" s="70"/>
      <c r="F1" s="70"/>
      <c r="G1" s="106"/>
      <c r="H1" s="123" t="s">
        <v>120</v>
      </c>
      <c r="I1" s="106"/>
      <c r="J1" s="3"/>
      <c r="K1" s="3"/>
      <c r="L1" s="3"/>
      <c r="M1" s="3"/>
      <c r="N1" s="3"/>
      <c r="O1" s="3"/>
      <c r="P1" s="3"/>
      <c r="Q1" s="124"/>
      <c r="R1" s="3"/>
      <c r="S1" s="3"/>
      <c r="T1" s="3"/>
      <c r="U1" s="3"/>
      <c r="V1" s="3"/>
      <c r="W1" s="3"/>
      <c r="X1" s="3"/>
      <c r="Y1" s="124"/>
      <c r="Z1" s="3"/>
      <c r="AA1" s="3"/>
      <c r="AB1" s="3"/>
      <c r="AC1" s="3"/>
      <c r="AD1" s="3"/>
      <c r="AE1" s="3"/>
      <c r="AF1" s="3"/>
      <c r="AG1" s="124"/>
      <c r="AH1" s="3"/>
      <c r="AI1" s="3"/>
      <c r="AJ1" s="3"/>
      <c r="AK1" s="3"/>
      <c r="AL1" s="3"/>
      <c r="AM1" s="3"/>
      <c r="AN1" s="3"/>
      <c r="AO1" s="124"/>
      <c r="AP1" s="3"/>
      <c r="AQ1" s="3"/>
      <c r="AR1" s="3"/>
      <c r="AS1" s="3"/>
      <c r="AT1" s="3"/>
      <c r="AU1" s="3"/>
      <c r="AV1" s="3"/>
      <c r="AW1" s="124"/>
      <c r="AX1" s="3"/>
      <c r="AY1" s="3"/>
      <c r="AZ1" s="3"/>
      <c r="BA1" s="3"/>
      <c r="BB1" s="3"/>
      <c r="BC1" s="3"/>
      <c r="BD1" s="3"/>
      <c r="BE1" s="124"/>
      <c r="BF1" s="3"/>
      <c r="BG1" s="3"/>
      <c r="BH1" s="3"/>
      <c r="BI1" s="3"/>
      <c r="BJ1" s="3"/>
      <c r="BK1" s="3"/>
      <c r="BL1" s="3"/>
      <c r="BM1" s="124"/>
      <c r="BN1" s="3"/>
      <c r="BO1" s="3"/>
      <c r="BP1" s="3"/>
      <c r="BQ1" s="3"/>
      <c r="BR1" s="3"/>
      <c r="BS1" s="3"/>
      <c r="BT1" s="3"/>
      <c r="BU1" s="124"/>
      <c r="BV1" s="3"/>
      <c r="BW1" s="3"/>
      <c r="BX1" s="3"/>
      <c r="BY1" s="3"/>
      <c r="BZ1" s="3"/>
      <c r="CA1" s="3"/>
      <c r="CB1" s="3"/>
      <c r="CC1" s="124"/>
      <c r="CD1" s="3"/>
      <c r="CE1" s="3"/>
      <c r="CF1" s="3"/>
      <c r="CG1" s="3"/>
      <c r="CH1" s="3"/>
      <c r="CI1" s="3"/>
      <c r="CJ1" s="3"/>
      <c r="CK1" s="124"/>
      <c r="CL1" s="3"/>
      <c r="CM1" s="3"/>
      <c r="CN1" s="3"/>
      <c r="CO1" s="3"/>
      <c r="CP1" s="3"/>
      <c r="CQ1" s="3"/>
      <c r="CR1" s="3"/>
      <c r="CS1" s="124"/>
      <c r="CT1" s="3"/>
      <c r="CU1" s="3"/>
      <c r="CV1" s="3"/>
      <c r="CW1" s="3"/>
      <c r="CX1" s="3"/>
      <c r="CY1" s="3"/>
      <c r="CZ1" s="3"/>
      <c r="DA1" s="124"/>
      <c r="DB1" s="3"/>
      <c r="DC1" s="3"/>
      <c r="DD1" s="3"/>
      <c r="DE1" s="3"/>
      <c r="DF1" s="3"/>
      <c r="DG1" s="3"/>
      <c r="DH1" s="3"/>
      <c r="DI1" s="124"/>
      <c r="DJ1" s="3"/>
      <c r="DK1" s="3"/>
      <c r="DL1" s="3"/>
      <c r="DM1" s="3"/>
      <c r="DN1" s="3"/>
      <c r="DO1" s="3"/>
      <c r="DP1" s="3"/>
      <c r="DQ1" s="124"/>
      <c r="DR1" s="3"/>
      <c r="DS1" s="3"/>
      <c r="DT1" s="3"/>
      <c r="DU1" s="3"/>
      <c r="DV1" s="3"/>
      <c r="DW1" s="3"/>
      <c r="DX1" s="3"/>
      <c r="DY1" s="124"/>
      <c r="DZ1" s="3"/>
      <c r="EA1" s="3"/>
      <c r="EB1" s="3"/>
      <c r="EC1" s="3"/>
      <c r="ED1" s="3"/>
      <c r="EE1" s="3"/>
      <c r="EF1" s="3"/>
      <c r="EG1" s="124"/>
      <c r="EH1" s="3"/>
      <c r="EI1" s="3"/>
      <c r="EJ1" s="3"/>
      <c r="EK1" s="3"/>
      <c r="EL1" s="3"/>
      <c r="EM1" s="3"/>
      <c r="EN1" s="3"/>
      <c r="EO1" s="124"/>
      <c r="EP1" s="3"/>
      <c r="EQ1" s="3"/>
      <c r="ER1" s="3"/>
      <c r="ES1" s="3"/>
      <c r="ET1" s="3"/>
      <c r="EU1" s="3"/>
      <c r="EV1" s="3"/>
      <c r="EW1" s="124"/>
      <c r="EX1" s="3"/>
      <c r="EY1" s="3"/>
      <c r="EZ1" s="3"/>
      <c r="FA1" s="3"/>
      <c r="FB1" s="3"/>
      <c r="FC1" s="3"/>
      <c r="FD1" s="3"/>
      <c r="FE1" s="124"/>
      <c r="FF1" s="3"/>
      <c r="FG1" s="3"/>
      <c r="FH1" s="3"/>
      <c r="FI1" s="3"/>
      <c r="FJ1" s="3"/>
      <c r="FK1" s="3"/>
      <c r="FL1" s="3"/>
      <c r="FM1" s="124"/>
      <c r="FN1" s="3"/>
      <c r="FO1" s="3"/>
      <c r="FP1" s="3"/>
      <c r="FQ1" s="3"/>
      <c r="FR1" s="3"/>
      <c r="FS1" s="3"/>
      <c r="FT1" s="3"/>
      <c r="FU1" s="124"/>
      <c r="FV1" s="3"/>
      <c r="FW1" s="3"/>
      <c r="FX1" s="3"/>
      <c r="FY1" s="3"/>
      <c r="FZ1" s="3"/>
      <c r="GA1" s="3"/>
      <c r="GB1" s="3"/>
      <c r="GC1" s="124"/>
      <c r="GD1" s="3"/>
      <c r="GE1" s="3"/>
      <c r="GF1" s="3"/>
      <c r="GG1" s="3"/>
      <c r="GH1" s="3"/>
      <c r="GI1" s="3"/>
      <c r="GJ1" s="3"/>
      <c r="GK1" s="124"/>
      <c r="GL1" s="3"/>
      <c r="GM1" s="3"/>
      <c r="GN1" s="3"/>
      <c r="GO1" s="3"/>
      <c r="GP1" s="3"/>
      <c r="GQ1" s="3"/>
      <c r="GR1" s="3"/>
      <c r="GS1" s="124"/>
      <c r="GT1" s="3"/>
      <c r="GU1" s="3"/>
      <c r="GV1" s="3"/>
      <c r="GW1" s="3"/>
      <c r="GX1" s="3"/>
      <c r="GY1" s="3"/>
      <c r="GZ1" s="3"/>
      <c r="HA1" s="124"/>
      <c r="HB1" s="3"/>
      <c r="HC1" s="3"/>
      <c r="HD1" s="3"/>
      <c r="HE1" s="3"/>
      <c r="HF1" s="3"/>
      <c r="HG1" s="3"/>
      <c r="HH1" s="3"/>
      <c r="HI1" s="124"/>
      <c r="HJ1" s="3"/>
      <c r="HK1" s="3"/>
      <c r="HL1" s="3"/>
      <c r="HM1" s="3"/>
      <c r="HN1" s="3"/>
      <c r="HO1" s="3"/>
      <c r="HP1" s="3"/>
      <c r="HQ1" s="124"/>
      <c r="HR1" s="3"/>
      <c r="HS1" s="3"/>
      <c r="HT1" s="3"/>
      <c r="HU1" s="3"/>
      <c r="HV1" s="3"/>
      <c r="HW1" s="3"/>
      <c r="HX1" s="3"/>
      <c r="HY1" s="124"/>
      <c r="HZ1" s="3"/>
      <c r="IA1" s="3"/>
      <c r="IB1" s="3"/>
      <c r="IC1" s="3"/>
      <c r="ID1" s="3"/>
      <c r="IE1" s="3"/>
      <c r="IF1" s="3"/>
      <c r="IG1" s="124"/>
      <c r="IH1" s="3"/>
      <c r="II1" s="3"/>
      <c r="IJ1" s="3"/>
      <c r="IK1" s="3"/>
      <c r="IL1" s="3"/>
      <c r="IM1" s="3"/>
      <c r="IN1" s="3"/>
      <c r="IO1" s="124"/>
      <c r="IP1" s="3"/>
      <c r="IQ1" s="3"/>
      <c r="IR1" s="3"/>
      <c r="IS1" s="3"/>
      <c r="IT1" s="3"/>
      <c r="IU1" s="3"/>
      <c r="IV1" s="3"/>
    </row>
    <row r="2" spans="1:256" ht="16.5" thickBot="1">
      <c r="A2" s="124"/>
      <c r="B2" s="3"/>
      <c r="C2" s="3"/>
      <c r="D2" s="3"/>
      <c r="E2" s="3"/>
      <c r="F2" s="3"/>
      <c r="G2" s="3"/>
      <c r="H2" s="3"/>
      <c r="I2" s="124"/>
      <c r="J2" s="3"/>
      <c r="K2" s="3"/>
      <c r="L2" s="3"/>
      <c r="M2" s="3"/>
      <c r="N2" s="3"/>
      <c r="O2" s="3"/>
      <c r="P2" s="3"/>
      <c r="Q2" s="124"/>
      <c r="R2" s="3"/>
      <c r="S2" s="3"/>
      <c r="T2" s="3"/>
      <c r="U2" s="3"/>
      <c r="V2" s="3"/>
      <c r="W2" s="3"/>
      <c r="X2" s="3"/>
      <c r="Y2" s="124"/>
      <c r="Z2" s="3"/>
      <c r="AA2" s="3"/>
      <c r="AB2" s="3"/>
      <c r="AC2" s="3"/>
      <c r="AD2" s="3"/>
      <c r="AE2" s="3"/>
      <c r="AF2" s="3"/>
      <c r="AG2" s="124"/>
      <c r="AH2" s="3"/>
      <c r="AI2" s="3"/>
      <c r="AJ2" s="3"/>
      <c r="AK2" s="3"/>
      <c r="AL2" s="3"/>
      <c r="AM2" s="3"/>
      <c r="AN2" s="3"/>
      <c r="AO2" s="124"/>
      <c r="AP2" s="3"/>
      <c r="AQ2" s="3"/>
      <c r="AR2" s="3"/>
      <c r="AS2" s="3"/>
      <c r="AT2" s="3"/>
      <c r="AU2" s="3"/>
      <c r="AV2" s="3"/>
      <c r="AW2" s="124"/>
      <c r="AX2" s="3"/>
      <c r="AY2" s="3"/>
      <c r="AZ2" s="3"/>
      <c r="BA2" s="3"/>
      <c r="BB2" s="3"/>
      <c r="BC2" s="3"/>
      <c r="BD2" s="3"/>
      <c r="BE2" s="124"/>
      <c r="BF2" s="3"/>
      <c r="BG2" s="3"/>
      <c r="BH2" s="3"/>
      <c r="BI2" s="3"/>
      <c r="BJ2" s="3"/>
      <c r="BK2" s="3"/>
      <c r="BL2" s="3"/>
      <c r="BM2" s="124"/>
      <c r="BN2" s="3"/>
      <c r="BO2" s="3"/>
      <c r="BP2" s="3"/>
      <c r="BQ2" s="3"/>
      <c r="BR2" s="3"/>
      <c r="BS2" s="3"/>
      <c r="BT2" s="3"/>
      <c r="BU2" s="124"/>
      <c r="BV2" s="3"/>
      <c r="BW2" s="3"/>
      <c r="BX2" s="3"/>
      <c r="BY2" s="3"/>
      <c r="BZ2" s="3"/>
      <c r="CA2" s="3"/>
      <c r="CB2" s="3"/>
      <c r="CC2" s="124"/>
      <c r="CD2" s="3"/>
      <c r="CE2" s="3"/>
      <c r="CF2" s="3"/>
      <c r="CG2" s="3"/>
      <c r="CH2" s="3"/>
      <c r="CI2" s="3"/>
      <c r="CJ2" s="3"/>
      <c r="CK2" s="124"/>
      <c r="CL2" s="3"/>
      <c r="CM2" s="3"/>
      <c r="CN2" s="3"/>
      <c r="CO2" s="3"/>
      <c r="CP2" s="3"/>
      <c r="CQ2" s="3"/>
      <c r="CR2" s="3"/>
      <c r="CS2" s="124"/>
      <c r="CT2" s="3"/>
      <c r="CU2" s="3"/>
      <c r="CV2" s="3"/>
      <c r="CW2" s="3"/>
      <c r="CX2" s="3"/>
      <c r="CY2" s="3"/>
      <c r="CZ2" s="3"/>
      <c r="DA2" s="124"/>
      <c r="DB2" s="3"/>
      <c r="DC2" s="3"/>
      <c r="DD2" s="3"/>
      <c r="DE2" s="3"/>
      <c r="DF2" s="3"/>
      <c r="DG2" s="3"/>
      <c r="DH2" s="3"/>
      <c r="DI2" s="124"/>
      <c r="DJ2" s="3"/>
      <c r="DK2" s="3"/>
      <c r="DL2" s="3"/>
      <c r="DM2" s="3"/>
      <c r="DN2" s="3"/>
      <c r="DO2" s="3"/>
      <c r="DP2" s="3"/>
      <c r="DQ2" s="124"/>
      <c r="DR2" s="3"/>
      <c r="DS2" s="3"/>
      <c r="DT2" s="3"/>
      <c r="DU2" s="3"/>
      <c r="DV2" s="3"/>
      <c r="DW2" s="3"/>
      <c r="DX2" s="3"/>
      <c r="DY2" s="124"/>
      <c r="DZ2" s="3"/>
      <c r="EA2" s="3"/>
      <c r="EB2" s="3"/>
      <c r="EC2" s="3"/>
      <c r="ED2" s="3"/>
      <c r="EE2" s="3"/>
      <c r="EF2" s="3"/>
      <c r="EG2" s="124"/>
      <c r="EH2" s="3"/>
      <c r="EI2" s="3"/>
      <c r="EJ2" s="3"/>
      <c r="EK2" s="3"/>
      <c r="EL2" s="3"/>
      <c r="EM2" s="3"/>
      <c r="EN2" s="3"/>
      <c r="EO2" s="124"/>
      <c r="EP2" s="3"/>
      <c r="EQ2" s="3"/>
      <c r="ER2" s="3"/>
      <c r="ES2" s="3"/>
      <c r="ET2" s="3"/>
      <c r="EU2" s="3"/>
      <c r="EV2" s="3"/>
      <c r="EW2" s="124"/>
      <c r="EX2" s="3"/>
      <c r="EY2" s="3"/>
      <c r="EZ2" s="3"/>
      <c r="FA2" s="3"/>
      <c r="FB2" s="3"/>
      <c r="FC2" s="3"/>
      <c r="FD2" s="3"/>
      <c r="FE2" s="124"/>
      <c r="FF2" s="3"/>
      <c r="FG2" s="3"/>
      <c r="FH2" s="3"/>
      <c r="FI2" s="3"/>
      <c r="FJ2" s="3"/>
      <c r="FK2" s="3"/>
      <c r="FL2" s="3"/>
      <c r="FM2" s="124"/>
      <c r="FN2" s="3"/>
      <c r="FO2" s="3"/>
      <c r="FP2" s="3"/>
      <c r="FQ2" s="3"/>
      <c r="FR2" s="3"/>
      <c r="FS2" s="3"/>
      <c r="FT2" s="3"/>
      <c r="FU2" s="124"/>
      <c r="FV2" s="3"/>
      <c r="FW2" s="3"/>
      <c r="FX2" s="3"/>
      <c r="FY2" s="3"/>
      <c r="FZ2" s="3"/>
      <c r="GA2" s="3"/>
      <c r="GB2" s="3"/>
      <c r="GC2" s="124"/>
      <c r="GD2" s="3"/>
      <c r="GE2" s="3"/>
      <c r="GF2" s="3"/>
      <c r="GG2" s="3"/>
      <c r="GH2" s="3"/>
      <c r="GI2" s="3"/>
      <c r="GJ2" s="3"/>
      <c r="GK2" s="124"/>
      <c r="GL2" s="3"/>
      <c r="GM2" s="3"/>
      <c r="GN2" s="3"/>
      <c r="GO2" s="3"/>
      <c r="GP2" s="3"/>
      <c r="GQ2" s="3"/>
      <c r="GR2" s="3"/>
      <c r="GS2" s="124"/>
      <c r="GT2" s="3"/>
      <c r="GU2" s="3"/>
      <c r="GV2" s="3"/>
      <c r="GW2" s="3"/>
      <c r="GX2" s="3"/>
      <c r="GY2" s="3"/>
      <c r="GZ2" s="3"/>
      <c r="HA2" s="124"/>
      <c r="HB2" s="3"/>
      <c r="HC2" s="3"/>
      <c r="HD2" s="3"/>
      <c r="HE2" s="3"/>
      <c r="HF2" s="3"/>
      <c r="HG2" s="3"/>
      <c r="HH2" s="3"/>
      <c r="HI2" s="124"/>
      <c r="HJ2" s="3"/>
      <c r="HK2" s="3"/>
      <c r="HL2" s="3"/>
      <c r="HM2" s="3"/>
      <c r="HN2" s="3"/>
      <c r="HO2" s="3"/>
      <c r="HP2" s="3"/>
      <c r="HQ2" s="124"/>
      <c r="HR2" s="3"/>
      <c r="HS2" s="3"/>
      <c r="HT2" s="3"/>
      <c r="HU2" s="3"/>
      <c r="HV2" s="3"/>
      <c r="HW2" s="3"/>
      <c r="HX2" s="3"/>
      <c r="HY2" s="124"/>
      <c r="HZ2" s="3"/>
      <c r="IA2" s="3"/>
      <c r="IB2" s="3"/>
      <c r="IC2" s="3"/>
      <c r="ID2" s="3"/>
      <c r="IE2" s="3"/>
      <c r="IF2" s="3"/>
      <c r="IG2" s="124"/>
      <c r="IH2" s="3"/>
      <c r="II2" s="3"/>
      <c r="IJ2" s="3"/>
      <c r="IK2" s="3"/>
      <c r="IL2" s="3"/>
      <c r="IM2" s="3"/>
      <c r="IN2" s="3"/>
      <c r="IO2" s="124"/>
      <c r="IP2" s="3"/>
      <c r="IQ2" s="3"/>
      <c r="IR2" s="3"/>
      <c r="IS2" s="3"/>
      <c r="IT2" s="3"/>
      <c r="IU2" s="3"/>
      <c r="IV2" s="3"/>
    </row>
    <row r="3" spans="1:6" s="132" customFormat="1" ht="17.25" customHeight="1" thickBot="1">
      <c r="A3" s="126" t="s">
        <v>40</v>
      </c>
      <c r="B3" s="127" t="s">
        <v>41</v>
      </c>
      <c r="C3" s="128" t="s">
        <v>42</v>
      </c>
      <c r="D3" s="129" t="s">
        <v>17</v>
      </c>
      <c r="E3" s="130" t="s">
        <v>127</v>
      </c>
      <c r="F3" s="131" t="s">
        <v>43</v>
      </c>
    </row>
    <row r="4" spans="1:6" ht="12">
      <c r="A4" s="133">
        <v>117</v>
      </c>
      <c r="B4" s="134" t="s">
        <v>62</v>
      </c>
      <c r="C4" s="135">
        <v>5056</v>
      </c>
      <c r="D4" s="136">
        <v>197416809.66</v>
      </c>
      <c r="E4" s="137">
        <f>D4/1.95583</f>
        <v>100937611.9908172</v>
      </c>
      <c r="F4" s="138">
        <v>7050202</v>
      </c>
    </row>
    <row r="5" spans="1:6" ht="12">
      <c r="A5" s="133">
        <v>116</v>
      </c>
      <c r="B5" s="134" t="s">
        <v>46</v>
      </c>
      <c r="C5" s="135">
        <v>1977</v>
      </c>
      <c r="D5" s="136">
        <v>156505988.63</v>
      </c>
      <c r="E5" s="137">
        <f aca="true" t="shared" si="0" ref="E5:E68">D5/1.95583</f>
        <v>80020241.34510668</v>
      </c>
      <c r="F5" s="138">
        <v>73178764</v>
      </c>
    </row>
    <row r="6" spans="1:6" ht="12">
      <c r="A6" s="133">
        <v>187</v>
      </c>
      <c r="B6" s="134" t="s">
        <v>45</v>
      </c>
      <c r="C6" s="135">
        <v>373</v>
      </c>
      <c r="D6" s="136">
        <v>153536244.82</v>
      </c>
      <c r="E6" s="137">
        <f t="shared" si="0"/>
        <v>78501835.44582096</v>
      </c>
      <c r="F6" s="138">
        <v>2154570</v>
      </c>
    </row>
    <row r="7" spans="1:6" ht="12">
      <c r="A7" s="133">
        <v>106</v>
      </c>
      <c r="B7" s="134" t="s">
        <v>49</v>
      </c>
      <c r="C7" s="135">
        <v>16102</v>
      </c>
      <c r="D7" s="136">
        <v>118943557.39</v>
      </c>
      <c r="E7" s="137">
        <f t="shared" si="0"/>
        <v>60814875.214103475</v>
      </c>
      <c r="F7" s="138">
        <v>70831819</v>
      </c>
    </row>
    <row r="8" spans="1:6" ht="12">
      <c r="A8" s="133">
        <v>108</v>
      </c>
      <c r="B8" s="134" t="s">
        <v>55</v>
      </c>
      <c r="C8" s="135">
        <v>5440</v>
      </c>
      <c r="D8" s="136">
        <v>107852612.83</v>
      </c>
      <c r="E8" s="137">
        <f t="shared" si="0"/>
        <v>55144165.30577811</v>
      </c>
      <c r="F8" s="138">
        <v>137356450</v>
      </c>
    </row>
    <row r="9" spans="1:6" ht="12">
      <c r="A9" s="133">
        <v>130</v>
      </c>
      <c r="B9" s="134" t="s">
        <v>47</v>
      </c>
      <c r="C9" s="135">
        <v>5176</v>
      </c>
      <c r="D9" s="136">
        <v>59369078.94</v>
      </c>
      <c r="E9" s="137">
        <f t="shared" si="0"/>
        <v>30354928.056119397</v>
      </c>
      <c r="F9" s="138">
        <v>74463652</v>
      </c>
    </row>
    <row r="10" spans="1:6" ht="12">
      <c r="A10" s="133">
        <v>143</v>
      </c>
      <c r="B10" s="134" t="s">
        <v>53</v>
      </c>
      <c r="C10" s="135">
        <v>45265</v>
      </c>
      <c r="D10" s="136">
        <v>55743221.64</v>
      </c>
      <c r="E10" s="137">
        <f t="shared" si="0"/>
        <v>28501056.656253356</v>
      </c>
      <c r="F10" s="138">
        <v>44172071</v>
      </c>
    </row>
    <row r="11" spans="1:6" ht="12">
      <c r="A11" s="133">
        <v>160</v>
      </c>
      <c r="B11" s="134" t="s">
        <v>50</v>
      </c>
      <c r="C11" s="135">
        <v>5760</v>
      </c>
      <c r="D11" s="136">
        <v>52497590.15</v>
      </c>
      <c r="E11" s="137">
        <f t="shared" si="0"/>
        <v>26841591.62606157</v>
      </c>
      <c r="F11" s="138">
        <v>30553311</v>
      </c>
    </row>
    <row r="12" spans="1:6" ht="12">
      <c r="A12" s="133">
        <v>209</v>
      </c>
      <c r="B12" s="134" t="s">
        <v>52</v>
      </c>
      <c r="C12" s="135">
        <v>25470</v>
      </c>
      <c r="D12" s="136">
        <v>51707423.4</v>
      </c>
      <c r="E12" s="137">
        <f t="shared" si="0"/>
        <v>26437585.781995367</v>
      </c>
      <c r="F12" s="138">
        <v>30272089</v>
      </c>
    </row>
    <row r="13" spans="1:6" ht="12">
      <c r="A13" s="133">
        <v>224</v>
      </c>
      <c r="B13" s="134" t="s">
        <v>108</v>
      </c>
      <c r="C13" s="135">
        <v>739</v>
      </c>
      <c r="D13" s="136">
        <v>51397462.57</v>
      </c>
      <c r="E13" s="137">
        <f t="shared" si="0"/>
        <v>26279105.326127525</v>
      </c>
      <c r="F13" s="138">
        <v>12915504</v>
      </c>
    </row>
    <row r="14" spans="1:6" ht="12">
      <c r="A14" s="133">
        <v>221</v>
      </c>
      <c r="B14" s="134" t="s">
        <v>68</v>
      </c>
      <c r="C14" s="135">
        <v>434</v>
      </c>
      <c r="D14" s="136">
        <v>45675861.62</v>
      </c>
      <c r="E14" s="137">
        <f t="shared" si="0"/>
        <v>23353697.212947953</v>
      </c>
      <c r="F14" s="138">
        <v>35799794</v>
      </c>
    </row>
    <row r="15" spans="1:6" ht="12">
      <c r="A15" s="133">
        <v>129</v>
      </c>
      <c r="B15" s="134" t="s">
        <v>81</v>
      </c>
      <c r="C15" s="135">
        <v>4287</v>
      </c>
      <c r="D15" s="136">
        <v>42527617.37</v>
      </c>
      <c r="E15" s="137">
        <f t="shared" si="0"/>
        <v>21744025.487900276</v>
      </c>
      <c r="F15" s="138">
        <v>15135568</v>
      </c>
    </row>
    <row r="16" spans="1:6" ht="12">
      <c r="A16" s="133">
        <v>107</v>
      </c>
      <c r="B16" s="134" t="s">
        <v>54</v>
      </c>
      <c r="C16" s="135">
        <v>21390</v>
      </c>
      <c r="D16" s="136">
        <v>35321232.07</v>
      </c>
      <c r="E16" s="137">
        <f t="shared" si="0"/>
        <v>18059459.191238504</v>
      </c>
      <c r="F16" s="138">
        <v>18502883</v>
      </c>
    </row>
    <row r="17" spans="1:6" ht="12">
      <c r="A17" s="133">
        <v>132</v>
      </c>
      <c r="B17" s="134" t="s">
        <v>61</v>
      </c>
      <c r="C17" s="135">
        <v>8267</v>
      </c>
      <c r="D17" s="136">
        <v>32914710.89</v>
      </c>
      <c r="E17" s="137">
        <f t="shared" si="0"/>
        <v>16829024.44997776</v>
      </c>
      <c r="F17" s="138">
        <v>26793410</v>
      </c>
    </row>
    <row r="18" spans="1:6" ht="12">
      <c r="A18" s="133">
        <v>133</v>
      </c>
      <c r="B18" s="134" t="s">
        <v>51</v>
      </c>
      <c r="C18" s="135">
        <v>423</v>
      </c>
      <c r="D18" s="136">
        <v>29261049.59</v>
      </c>
      <c r="E18" s="137">
        <f t="shared" si="0"/>
        <v>14960937.090646937</v>
      </c>
      <c r="F18" s="138">
        <v>12667789</v>
      </c>
    </row>
    <row r="19" spans="1:6" ht="12">
      <c r="A19" s="133">
        <v>158</v>
      </c>
      <c r="B19" s="134" t="s">
        <v>66</v>
      </c>
      <c r="C19" s="135">
        <v>5848</v>
      </c>
      <c r="D19" s="136">
        <v>26127307.99</v>
      </c>
      <c r="E19" s="137">
        <f t="shared" si="0"/>
        <v>13358680.45280009</v>
      </c>
      <c r="F19" s="138">
        <v>9493438</v>
      </c>
    </row>
    <row r="20" spans="1:6" ht="12">
      <c r="A20" s="133">
        <v>128</v>
      </c>
      <c r="B20" s="134" t="s">
        <v>56</v>
      </c>
      <c r="C20" s="135">
        <v>382</v>
      </c>
      <c r="D20" s="136">
        <v>25765949.41</v>
      </c>
      <c r="E20" s="137">
        <f t="shared" si="0"/>
        <v>13173920.744645497</v>
      </c>
      <c r="F20" s="138">
        <v>104187454</v>
      </c>
    </row>
    <row r="21" spans="1:6" ht="12">
      <c r="A21" s="133">
        <v>159</v>
      </c>
      <c r="B21" s="134" t="s">
        <v>60</v>
      </c>
      <c r="C21" s="135">
        <v>8773</v>
      </c>
      <c r="D21" s="136">
        <v>21447574.3</v>
      </c>
      <c r="E21" s="137">
        <f t="shared" si="0"/>
        <v>10965970.61094267</v>
      </c>
      <c r="F21" s="138">
        <v>43362506</v>
      </c>
    </row>
    <row r="22" spans="1:6" ht="12">
      <c r="A22" s="133">
        <v>105</v>
      </c>
      <c r="B22" s="134" t="s">
        <v>91</v>
      </c>
      <c r="C22" s="135">
        <v>194</v>
      </c>
      <c r="D22" s="136">
        <v>16745860.42</v>
      </c>
      <c r="E22" s="137">
        <f t="shared" si="0"/>
        <v>8562022.476391098</v>
      </c>
      <c r="F22" s="138">
        <v>905958</v>
      </c>
    </row>
    <row r="23" spans="1:6" ht="12">
      <c r="A23" s="133">
        <v>140</v>
      </c>
      <c r="B23" s="134" t="s">
        <v>58</v>
      </c>
      <c r="C23" s="135">
        <v>1981</v>
      </c>
      <c r="D23" s="136">
        <v>15264540.91</v>
      </c>
      <c r="E23" s="137">
        <f t="shared" si="0"/>
        <v>7804635.837470537</v>
      </c>
      <c r="F23" s="138">
        <v>2913328</v>
      </c>
    </row>
    <row r="24" spans="1:6" ht="12">
      <c r="A24" s="133">
        <v>220</v>
      </c>
      <c r="B24" s="134" t="s">
        <v>44</v>
      </c>
      <c r="C24" s="135">
        <v>3196</v>
      </c>
      <c r="D24" s="136">
        <v>13440064.75</v>
      </c>
      <c r="E24" s="137">
        <f t="shared" si="0"/>
        <v>6871795.989426484</v>
      </c>
      <c r="F24" s="138">
        <v>37671185</v>
      </c>
    </row>
    <row r="25" spans="1:6" ht="12">
      <c r="A25" s="133">
        <v>201</v>
      </c>
      <c r="B25" s="134" t="s">
        <v>57</v>
      </c>
      <c r="C25" s="135">
        <v>1451</v>
      </c>
      <c r="D25" s="136">
        <v>13050994.59</v>
      </c>
      <c r="E25" s="137">
        <f t="shared" si="0"/>
        <v>6672867.57540277</v>
      </c>
      <c r="F25" s="138">
        <v>2335675</v>
      </c>
    </row>
    <row r="26" spans="1:6" ht="12">
      <c r="A26" s="133">
        <v>157</v>
      </c>
      <c r="B26" s="134" t="s">
        <v>67</v>
      </c>
      <c r="C26" s="135">
        <v>3466</v>
      </c>
      <c r="D26" s="136">
        <v>11232709.58</v>
      </c>
      <c r="E26" s="137">
        <f t="shared" si="0"/>
        <v>5743193.212088985</v>
      </c>
      <c r="F26" s="138">
        <v>6006823</v>
      </c>
    </row>
    <row r="27" spans="1:6" ht="12">
      <c r="A27" s="133">
        <v>101</v>
      </c>
      <c r="B27" s="134" t="s">
        <v>65</v>
      </c>
      <c r="C27" s="135">
        <v>5005</v>
      </c>
      <c r="D27" s="136">
        <v>10559764.58</v>
      </c>
      <c r="E27" s="137">
        <f t="shared" si="0"/>
        <v>5399121.897097396</v>
      </c>
      <c r="F27" s="138">
        <v>6399626</v>
      </c>
    </row>
    <row r="28" spans="1:6" ht="12">
      <c r="A28" s="133">
        <v>207</v>
      </c>
      <c r="B28" s="134" t="s">
        <v>88</v>
      </c>
      <c r="C28" s="135">
        <v>595</v>
      </c>
      <c r="D28" s="136">
        <v>7810558.85</v>
      </c>
      <c r="E28" s="137">
        <f t="shared" si="0"/>
        <v>3993475.327610273</v>
      </c>
      <c r="F28" s="138">
        <v>10324230</v>
      </c>
    </row>
    <row r="29" spans="1:6" ht="12">
      <c r="A29" s="133">
        <v>193</v>
      </c>
      <c r="B29" s="134" t="s">
        <v>48</v>
      </c>
      <c r="C29" s="135">
        <v>2364</v>
      </c>
      <c r="D29" s="136">
        <v>7346587.71</v>
      </c>
      <c r="E29" s="137">
        <f t="shared" si="0"/>
        <v>3756250.6506189187</v>
      </c>
      <c r="F29" s="138">
        <v>4779086</v>
      </c>
    </row>
    <row r="30" spans="1:6" ht="12">
      <c r="A30" s="133">
        <v>156</v>
      </c>
      <c r="B30" s="134" t="s">
        <v>70</v>
      </c>
      <c r="C30" s="135">
        <v>3445</v>
      </c>
      <c r="D30" s="136">
        <v>6348798.53</v>
      </c>
      <c r="E30" s="137">
        <f t="shared" si="0"/>
        <v>3246089.1437394866</v>
      </c>
      <c r="F30" s="138">
        <v>3145330</v>
      </c>
    </row>
    <row r="31" spans="1:6" ht="12">
      <c r="A31" s="133">
        <v>186</v>
      </c>
      <c r="B31" s="134" t="s">
        <v>109</v>
      </c>
      <c r="C31" s="135">
        <v>3</v>
      </c>
      <c r="D31" s="136">
        <v>6259127</v>
      </c>
      <c r="E31" s="137">
        <f t="shared" si="0"/>
        <v>3200240.8184760436</v>
      </c>
      <c r="F31" s="138">
        <v>6500</v>
      </c>
    </row>
    <row r="32" spans="1:6" ht="12">
      <c r="A32" s="133">
        <v>170</v>
      </c>
      <c r="B32" s="134" t="s">
        <v>72</v>
      </c>
      <c r="C32" s="135">
        <v>2272</v>
      </c>
      <c r="D32" s="136">
        <v>5236078.67</v>
      </c>
      <c r="E32" s="137">
        <f t="shared" si="0"/>
        <v>2677164.5132756936</v>
      </c>
      <c r="F32" s="138">
        <v>2739025</v>
      </c>
    </row>
    <row r="33" spans="1:6" ht="12">
      <c r="A33" s="133">
        <v>185</v>
      </c>
      <c r="B33" s="134" t="s">
        <v>100</v>
      </c>
      <c r="C33" s="135">
        <v>605</v>
      </c>
      <c r="D33" s="136">
        <v>4742004.61</v>
      </c>
      <c r="E33" s="137">
        <f t="shared" si="0"/>
        <v>2424548.4576880406</v>
      </c>
      <c r="F33" s="138">
        <v>6004010</v>
      </c>
    </row>
    <row r="34" spans="1:6" ht="12">
      <c r="A34" s="133">
        <v>168</v>
      </c>
      <c r="B34" s="134" t="s">
        <v>69</v>
      </c>
      <c r="C34" s="135">
        <v>2571</v>
      </c>
      <c r="D34" s="136">
        <v>4087643.97</v>
      </c>
      <c r="E34" s="137">
        <f t="shared" si="0"/>
        <v>2089979.1750816791</v>
      </c>
      <c r="F34" s="138">
        <v>3465211</v>
      </c>
    </row>
    <row r="35" spans="1:6" ht="12">
      <c r="A35" s="133">
        <v>197</v>
      </c>
      <c r="B35" s="134" t="s">
        <v>107</v>
      </c>
      <c r="C35" s="135">
        <v>7</v>
      </c>
      <c r="D35" s="136">
        <v>3748682.69</v>
      </c>
      <c r="E35" s="137">
        <f t="shared" si="0"/>
        <v>1916671.0245778007</v>
      </c>
      <c r="F35" s="138">
        <v>1880</v>
      </c>
    </row>
    <row r="36" spans="1:6" ht="12">
      <c r="A36" s="133">
        <v>135</v>
      </c>
      <c r="B36" s="134" t="s">
        <v>76</v>
      </c>
      <c r="C36" s="135">
        <v>2177</v>
      </c>
      <c r="D36" s="136">
        <v>3737281.67</v>
      </c>
      <c r="E36" s="137">
        <f t="shared" si="0"/>
        <v>1910841.775614445</v>
      </c>
      <c r="F36" s="138">
        <v>3189241</v>
      </c>
    </row>
    <row r="37" spans="1:6" ht="12">
      <c r="A37" s="133">
        <v>165</v>
      </c>
      <c r="B37" s="134" t="s">
        <v>73</v>
      </c>
      <c r="C37" s="135">
        <v>3267</v>
      </c>
      <c r="D37" s="136">
        <v>3590764.18</v>
      </c>
      <c r="E37" s="137">
        <f t="shared" si="0"/>
        <v>1835928.572524197</v>
      </c>
      <c r="F37" s="138">
        <v>2347988</v>
      </c>
    </row>
    <row r="38" spans="1:6" ht="12">
      <c r="A38" s="133">
        <v>104</v>
      </c>
      <c r="B38" s="134" t="s">
        <v>64</v>
      </c>
      <c r="C38" s="135">
        <v>1667</v>
      </c>
      <c r="D38" s="136">
        <v>3577123.3</v>
      </c>
      <c r="E38" s="137">
        <f t="shared" si="0"/>
        <v>1828954.1013278249</v>
      </c>
      <c r="F38" s="138">
        <v>2030586</v>
      </c>
    </row>
    <row r="39" spans="1:6" ht="12">
      <c r="A39" s="133">
        <v>202</v>
      </c>
      <c r="B39" s="134" t="s">
        <v>71</v>
      </c>
      <c r="C39" s="135">
        <v>1238</v>
      </c>
      <c r="D39" s="136">
        <v>3008064.54</v>
      </c>
      <c r="E39" s="137">
        <f t="shared" si="0"/>
        <v>1537998.9774162376</v>
      </c>
      <c r="F39" s="138">
        <v>3606019</v>
      </c>
    </row>
    <row r="40" spans="1:6" ht="12">
      <c r="A40" s="133">
        <v>109</v>
      </c>
      <c r="B40" s="134" t="s">
        <v>95</v>
      </c>
      <c r="C40" s="135">
        <v>886</v>
      </c>
      <c r="D40" s="136">
        <v>2742844.03</v>
      </c>
      <c r="E40" s="137">
        <f t="shared" si="0"/>
        <v>1402393.883926517</v>
      </c>
      <c r="F40" s="138">
        <v>1362278</v>
      </c>
    </row>
    <row r="41" spans="1:6" ht="12">
      <c r="A41" s="133">
        <v>195</v>
      </c>
      <c r="B41" s="134" t="s">
        <v>77</v>
      </c>
      <c r="C41" s="135">
        <v>2133</v>
      </c>
      <c r="D41" s="136">
        <v>2694878</v>
      </c>
      <c r="E41" s="137">
        <f t="shared" si="0"/>
        <v>1377869.242214303</v>
      </c>
      <c r="F41" s="138">
        <v>2416949</v>
      </c>
    </row>
    <row r="42" spans="1:6" ht="12">
      <c r="A42" s="133">
        <v>102</v>
      </c>
      <c r="B42" s="134" t="s">
        <v>86</v>
      </c>
      <c r="C42" s="135">
        <v>1327</v>
      </c>
      <c r="D42" s="136">
        <v>2051621.52</v>
      </c>
      <c r="E42" s="137">
        <f t="shared" si="0"/>
        <v>1048977.4264634452</v>
      </c>
      <c r="F42" s="138">
        <v>2038596</v>
      </c>
    </row>
    <row r="43" spans="1:6" ht="12">
      <c r="A43" s="133">
        <v>125</v>
      </c>
      <c r="B43" s="134" t="s">
        <v>80</v>
      </c>
      <c r="C43" s="135">
        <v>601</v>
      </c>
      <c r="D43" s="136">
        <v>2032559.66</v>
      </c>
      <c r="E43" s="137">
        <f t="shared" si="0"/>
        <v>1039231.2522049462</v>
      </c>
      <c r="F43" s="138">
        <v>1330325</v>
      </c>
    </row>
    <row r="44" spans="1:6" ht="12">
      <c r="A44" s="133">
        <v>144</v>
      </c>
      <c r="B44" s="134" t="s">
        <v>74</v>
      </c>
      <c r="C44" s="135">
        <v>4334</v>
      </c>
      <c r="D44" s="136">
        <v>2029505.06</v>
      </c>
      <c r="E44" s="137">
        <f t="shared" si="0"/>
        <v>1037669.4600246443</v>
      </c>
      <c r="F44" s="138">
        <v>2744357</v>
      </c>
    </row>
    <row r="45" spans="1:6" ht="12">
      <c r="A45" s="133">
        <v>203</v>
      </c>
      <c r="B45" s="134" t="s">
        <v>79</v>
      </c>
      <c r="C45" s="135">
        <v>1352</v>
      </c>
      <c r="D45" s="136">
        <v>1927392.14</v>
      </c>
      <c r="E45" s="137">
        <f t="shared" si="0"/>
        <v>985459.9530634052</v>
      </c>
      <c r="F45" s="138">
        <v>1257319</v>
      </c>
    </row>
    <row r="46" spans="1:6" ht="12">
      <c r="A46" s="133">
        <v>119</v>
      </c>
      <c r="B46" s="134" t="s">
        <v>59</v>
      </c>
      <c r="C46" s="135">
        <v>453</v>
      </c>
      <c r="D46" s="136">
        <v>1813385.49</v>
      </c>
      <c r="E46" s="137">
        <f t="shared" si="0"/>
        <v>927169.2785160264</v>
      </c>
      <c r="F46" s="138">
        <v>917013</v>
      </c>
    </row>
    <row r="47" spans="1:6" ht="12">
      <c r="A47" s="133">
        <v>127</v>
      </c>
      <c r="B47" s="134" t="s">
        <v>84</v>
      </c>
      <c r="C47" s="135">
        <v>617</v>
      </c>
      <c r="D47" s="136">
        <v>1419377.4</v>
      </c>
      <c r="E47" s="137">
        <f t="shared" si="0"/>
        <v>725716.1409733974</v>
      </c>
      <c r="F47" s="138">
        <v>707112</v>
      </c>
    </row>
    <row r="48" spans="1:6" ht="12">
      <c r="A48" s="133">
        <v>199</v>
      </c>
      <c r="B48" s="134" t="s">
        <v>97</v>
      </c>
      <c r="C48" s="135">
        <v>1187</v>
      </c>
      <c r="D48" s="136">
        <v>1381825.51</v>
      </c>
      <c r="E48" s="137">
        <f t="shared" si="0"/>
        <v>706516.164492824</v>
      </c>
      <c r="F48" s="138">
        <v>1041648</v>
      </c>
    </row>
    <row r="49" spans="1:6" ht="12">
      <c r="A49" s="133">
        <v>161</v>
      </c>
      <c r="B49" s="134" t="s">
        <v>83</v>
      </c>
      <c r="C49" s="135">
        <v>485</v>
      </c>
      <c r="D49" s="136">
        <v>1113022.11</v>
      </c>
      <c r="E49" s="137">
        <f t="shared" si="0"/>
        <v>569079.1684348845</v>
      </c>
      <c r="F49" s="138">
        <v>514202</v>
      </c>
    </row>
    <row r="50" spans="1:6" ht="12">
      <c r="A50" s="133">
        <v>118</v>
      </c>
      <c r="B50" s="134" t="s">
        <v>85</v>
      </c>
      <c r="C50" s="135">
        <v>1089</v>
      </c>
      <c r="D50" s="136">
        <v>1077573.69</v>
      </c>
      <c r="E50" s="137">
        <f t="shared" si="0"/>
        <v>550954.6790876507</v>
      </c>
      <c r="F50" s="138">
        <v>764785</v>
      </c>
    </row>
    <row r="51" spans="1:6" ht="12">
      <c r="A51" s="133">
        <v>198</v>
      </c>
      <c r="B51" s="134" t="s">
        <v>75</v>
      </c>
      <c r="C51" s="135">
        <v>52</v>
      </c>
      <c r="D51" s="136">
        <v>957417.01</v>
      </c>
      <c r="E51" s="137">
        <f t="shared" si="0"/>
        <v>489519.54413215874</v>
      </c>
      <c r="F51" s="138">
        <v>424055</v>
      </c>
    </row>
    <row r="52" spans="1:6" ht="12">
      <c r="A52" s="133">
        <v>121</v>
      </c>
      <c r="B52" s="134" t="s">
        <v>63</v>
      </c>
      <c r="C52" s="135">
        <v>1176</v>
      </c>
      <c r="D52" s="136">
        <v>896041.43</v>
      </c>
      <c r="E52" s="137">
        <f t="shared" si="0"/>
        <v>458138.70837444975</v>
      </c>
      <c r="F52" s="138">
        <v>688575</v>
      </c>
    </row>
    <row r="53" spans="1:6" ht="12">
      <c r="A53" s="133">
        <v>154</v>
      </c>
      <c r="B53" s="134" t="s">
        <v>89</v>
      </c>
      <c r="C53" s="135">
        <v>318</v>
      </c>
      <c r="D53" s="136">
        <v>878797.12</v>
      </c>
      <c r="E53" s="137">
        <f t="shared" si="0"/>
        <v>449321.832674619</v>
      </c>
      <c r="F53" s="138">
        <v>292730</v>
      </c>
    </row>
    <row r="54" spans="1:6" ht="12">
      <c r="A54" s="133">
        <v>147</v>
      </c>
      <c r="B54" s="134" t="s">
        <v>93</v>
      </c>
      <c r="C54" s="135">
        <v>631</v>
      </c>
      <c r="D54" s="136">
        <v>806769.22</v>
      </c>
      <c r="E54" s="137">
        <f t="shared" si="0"/>
        <v>412494.55218500586</v>
      </c>
      <c r="F54" s="138">
        <v>797676</v>
      </c>
    </row>
    <row r="55" spans="1:6" ht="12">
      <c r="A55" s="133">
        <v>210</v>
      </c>
      <c r="B55" s="134" t="s">
        <v>90</v>
      </c>
      <c r="C55" s="135">
        <v>673</v>
      </c>
      <c r="D55" s="136">
        <v>786755.84</v>
      </c>
      <c r="E55" s="137">
        <f t="shared" si="0"/>
        <v>402261.8734757111</v>
      </c>
      <c r="F55" s="138">
        <v>371500</v>
      </c>
    </row>
    <row r="56" spans="1:6" ht="12">
      <c r="A56" s="133">
        <v>153</v>
      </c>
      <c r="B56" s="134" t="s">
        <v>96</v>
      </c>
      <c r="C56" s="135">
        <v>959</v>
      </c>
      <c r="D56" s="136">
        <v>764376.32</v>
      </c>
      <c r="E56" s="137">
        <f t="shared" si="0"/>
        <v>390819.40659464267</v>
      </c>
      <c r="F56" s="138">
        <v>663065</v>
      </c>
    </row>
    <row r="57" spans="1:6" ht="12">
      <c r="A57" s="133">
        <v>215</v>
      </c>
      <c r="B57" s="134" t="s">
        <v>110</v>
      </c>
      <c r="C57" s="135">
        <v>387</v>
      </c>
      <c r="D57" s="136">
        <v>763166</v>
      </c>
      <c r="E57" s="137">
        <f t="shared" si="0"/>
        <v>390200.5798049933</v>
      </c>
      <c r="F57" s="138">
        <v>212174</v>
      </c>
    </row>
    <row r="58" spans="1:6" ht="12">
      <c r="A58" s="133">
        <v>184</v>
      </c>
      <c r="B58" s="134" t="s">
        <v>78</v>
      </c>
      <c r="C58" s="135">
        <v>1204</v>
      </c>
      <c r="D58" s="136">
        <v>725161.92</v>
      </c>
      <c r="E58" s="137">
        <f t="shared" si="0"/>
        <v>370769.40224866173</v>
      </c>
      <c r="F58" s="138">
        <v>679049</v>
      </c>
    </row>
    <row r="59" spans="1:6" ht="12">
      <c r="A59" s="133">
        <v>179</v>
      </c>
      <c r="B59" s="134" t="s">
        <v>92</v>
      </c>
      <c r="C59" s="135">
        <v>511</v>
      </c>
      <c r="D59" s="136">
        <v>723920.89</v>
      </c>
      <c r="E59" s="137">
        <f t="shared" si="0"/>
        <v>370134.87368534075</v>
      </c>
      <c r="F59" s="138">
        <v>541954</v>
      </c>
    </row>
    <row r="60" spans="1:6" ht="12">
      <c r="A60" s="133">
        <v>214</v>
      </c>
      <c r="B60" s="134" t="s">
        <v>94</v>
      </c>
      <c r="C60" s="135">
        <v>265</v>
      </c>
      <c r="D60" s="136">
        <v>497288.39</v>
      </c>
      <c r="E60" s="137">
        <f t="shared" si="0"/>
        <v>254259.51642013877</v>
      </c>
      <c r="F60" s="138">
        <v>195105</v>
      </c>
    </row>
    <row r="61" spans="1:6" ht="12">
      <c r="A61" s="133">
        <v>167</v>
      </c>
      <c r="B61" s="134" t="s">
        <v>87</v>
      </c>
      <c r="C61" s="135">
        <v>99</v>
      </c>
      <c r="D61" s="136">
        <v>470291.48</v>
      </c>
      <c r="E61" s="137">
        <f t="shared" si="0"/>
        <v>240456.21551975375</v>
      </c>
      <c r="F61" s="138">
        <v>288930</v>
      </c>
    </row>
    <row r="62" spans="1:6" ht="12">
      <c r="A62" s="133">
        <v>150</v>
      </c>
      <c r="B62" s="134" t="s">
        <v>101</v>
      </c>
      <c r="C62" s="135">
        <v>149</v>
      </c>
      <c r="D62" s="136">
        <v>407134.18</v>
      </c>
      <c r="E62" s="137">
        <f t="shared" si="0"/>
        <v>208164.40079147983</v>
      </c>
      <c r="F62" s="138">
        <v>721549</v>
      </c>
    </row>
    <row r="63" spans="1:6" ht="12">
      <c r="A63" s="133">
        <v>206</v>
      </c>
      <c r="B63" s="134" t="s">
        <v>98</v>
      </c>
      <c r="C63" s="135">
        <v>140</v>
      </c>
      <c r="D63" s="136">
        <v>371175.17</v>
      </c>
      <c r="E63" s="137">
        <f t="shared" si="0"/>
        <v>189778.85092262618</v>
      </c>
      <c r="F63" s="138">
        <v>402360</v>
      </c>
    </row>
    <row r="64" spans="1:6" ht="12">
      <c r="A64" s="133">
        <v>148</v>
      </c>
      <c r="B64" s="134" t="s">
        <v>99</v>
      </c>
      <c r="C64" s="135">
        <v>243</v>
      </c>
      <c r="D64" s="136">
        <v>266617.04</v>
      </c>
      <c r="E64" s="137">
        <f t="shared" si="0"/>
        <v>136319.1279405674</v>
      </c>
      <c r="F64" s="138">
        <v>106260</v>
      </c>
    </row>
    <row r="65" spans="1:6" ht="12">
      <c r="A65" s="133">
        <v>183</v>
      </c>
      <c r="B65" s="134" t="s">
        <v>102</v>
      </c>
      <c r="C65" s="135">
        <v>204</v>
      </c>
      <c r="D65" s="136">
        <v>259223.74</v>
      </c>
      <c r="E65" s="137">
        <f t="shared" si="0"/>
        <v>132538.99367531942</v>
      </c>
      <c r="F65" s="138">
        <v>97061</v>
      </c>
    </row>
    <row r="66" spans="1:6" ht="12">
      <c r="A66" s="133">
        <v>204</v>
      </c>
      <c r="B66" s="134" t="s">
        <v>82</v>
      </c>
      <c r="C66" s="135">
        <v>270</v>
      </c>
      <c r="D66" s="136">
        <v>255752.44</v>
      </c>
      <c r="E66" s="137">
        <f t="shared" si="0"/>
        <v>130764.146168123</v>
      </c>
      <c r="F66" s="138">
        <v>1811847</v>
      </c>
    </row>
    <row r="67" spans="1:6" ht="12">
      <c r="A67" s="133">
        <v>151</v>
      </c>
      <c r="B67" s="134" t="s">
        <v>104</v>
      </c>
      <c r="C67" s="135">
        <v>25</v>
      </c>
      <c r="D67" s="136">
        <v>64438.09</v>
      </c>
      <c r="E67" s="137">
        <f t="shared" si="0"/>
        <v>32946.67225679124</v>
      </c>
      <c r="F67" s="138">
        <v>27821</v>
      </c>
    </row>
    <row r="68" spans="1:6" ht="12">
      <c r="A68" s="133">
        <v>141</v>
      </c>
      <c r="B68" s="134" t="s">
        <v>103</v>
      </c>
      <c r="C68" s="135">
        <v>43</v>
      </c>
      <c r="D68" s="136">
        <v>53312.25</v>
      </c>
      <c r="E68" s="137">
        <f t="shared" si="0"/>
        <v>27258.120593303098</v>
      </c>
      <c r="F68" s="138">
        <v>160062</v>
      </c>
    </row>
    <row r="69" spans="1:6" ht="12">
      <c r="A69" s="133">
        <v>225</v>
      </c>
      <c r="B69" s="134" t="s">
        <v>105</v>
      </c>
      <c r="C69" s="135">
        <v>40</v>
      </c>
      <c r="D69" s="136">
        <v>16687.26</v>
      </c>
      <c r="E69" s="137">
        <f>D69/1.95583</f>
        <v>8532.060557410408</v>
      </c>
      <c r="F69" s="138">
        <v>5466</v>
      </c>
    </row>
    <row r="70" spans="1:6" ht="12.75" thickBot="1">
      <c r="A70" s="139">
        <v>115</v>
      </c>
      <c r="B70" s="140" t="s">
        <v>106</v>
      </c>
      <c r="C70" s="141">
        <v>1</v>
      </c>
      <c r="D70" s="142">
        <v>625</v>
      </c>
      <c r="E70" s="146">
        <f>D70/1.95583</f>
        <v>319.55742574763656</v>
      </c>
      <c r="F70" s="143">
        <v>10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</dc:creator>
  <cp:keywords/>
  <dc:description/>
  <cp:lastModifiedBy>Marieta Marinova</cp:lastModifiedBy>
  <cp:lastPrinted>2010-12-30T14:34:48Z</cp:lastPrinted>
  <dcterms:created xsi:type="dcterms:W3CDTF">2007-12-20T14:02:34Z</dcterms:created>
  <dcterms:modified xsi:type="dcterms:W3CDTF">2023-10-10T07:38:14Z</dcterms:modified>
  <cp:category/>
  <cp:version/>
  <cp:contentType/>
  <cp:contentStatus/>
</cp:coreProperties>
</file>