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<sst xmlns="http://schemas.openxmlformats.org/spreadsheetml/2006/main" count="3184" uniqueCount="1510">
  <si>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</si>
  <si>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</si>
  <si>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</si>
  <si>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</si>
  <si>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</si>
  <si>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</si>
  <si>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</si>
  <si>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</si>
  <si>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</si>
  <si>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</si>
  <si>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</si>
  <si>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</si>
  <si>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</si>
  <si>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</si>
  <si>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</si>
  <si>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</si>
  <si>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</si>
  <si>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</si>
  <si>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</si>
  <si>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</si>
  <si>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</si>
  <si>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</si>
  <si>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</si>
  <si>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</si>
  <si>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</si>
  <si>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</si>
  <si>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</si>
  <si>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</si>
  <si>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</si>
  <si>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</si>
  <si>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</si>
  <si>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</si>
  <si>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</si>
  <si>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</si>
  <si>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</si>
  <si>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</si>
  <si>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</si>
  <si>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</si>
  <si>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</si>
  <si>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</si>
  <si>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</si>
  <si>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</si>
  <si>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</si>
  <si>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</si>
  <si>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</si>
  <si>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</si>
  <si>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</si>
  <si>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</si>
  <si>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</si>
  <si>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</si>
  <si>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</si>
  <si>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</si>
  <si>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</si>
  <si>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</si>
  <si>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</si>
  <si>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</si>
  <si>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</si>
  <si>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</si>
  <si>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</si>
  <si>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</si>
  <si>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</si>
  <si>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</si>
  <si>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</si>
  <si>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</si>
  <si>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</si>
  <si>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</si>
  <si>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</si>
  <si>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</si>
  <si>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</si>
  <si>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</si>
  <si>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</si>
  <si>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</si>
  <si>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</si>
  <si>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</si>
  <si>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</si>
  <si>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</si>
  <si>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</si>
  <si>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</si>
  <si>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</si>
  <si>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</si>
  <si>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</si>
  <si>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</si>
  <si>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</si>
  <si>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</si>
  <si>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</si>
  <si>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</si>
  <si>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</si>
  <si>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</si>
  <si>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</si>
  <si>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</si>
  <si>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</si>
  <si>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</si>
  <si>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</si>
  <si>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</si>
  <si>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</si>
  <si>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</si>
  <si>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</si>
  <si>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</si>
  <si>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</si>
  <si>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</si>
  <si>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</si>
  <si>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</si>
  <si>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</si>
  <si>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</si>
  <si>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</si>
  <si>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</si>
  <si>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</si>
  <si>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</si>
  <si>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</si>
  <si>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</si>
  <si>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</si>
  <si>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</si>
  <si>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</si>
  <si>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</si>
  <si>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</si>
  <si>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</si>
  <si>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</si>
  <si>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</si>
  <si>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</si>
  <si>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</si>
  <si>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</si>
  <si>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</si>
  <si>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</si>
  <si>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</si>
  <si>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</si>
  <si>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</si>
  <si>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</si>
  <si>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</si>
  <si>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</si>
  <si>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</si>
  <si>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</si>
  <si>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</si>
  <si>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</si>
  <si>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</si>
  <si>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</si>
  <si>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</si>
  <si>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</si>
  <si>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</si>
  <si>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</si>
  <si>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</si>
  <si>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</si>
  <si>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</si>
  <si>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</si>
  <si>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</si>
  <si>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</si>
  <si>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</si>
  <si>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</si>
  <si>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</si>
  <si>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</si>
  <si>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</si>
  <si>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</si>
  <si>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</si>
  <si>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</si>
  <si>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</si>
  <si>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</si>
  <si>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</si>
  <si>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</si>
  <si>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</si>
  <si>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</si>
  <si>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</si>
  <si>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</si>
  <si>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</si>
  <si>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</si>
  <si>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</si>
  <si>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</si>
  <si>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</si>
  <si>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</si>
  <si>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</si>
  <si>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</si>
  <si>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</si>
  <si>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</si>
  <si>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</si>
  <si>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</si>
  <si>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</si>
  <si>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</si>
  <si>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</si>
  <si>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</si>
  <si>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</si>
  <si>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</si>
  <si>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</si>
  <si>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</si>
  <si>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</si>
  <si>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</si>
  <si>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</si>
  <si>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</si>
  <si>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</si>
  <si>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</si>
  <si>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</si>
  <si>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</si>
  <si>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</si>
  <si>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</si>
  <si>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</si>
  <si>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</si>
  <si>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</si>
  <si>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</si>
  <si>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</si>
  <si>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</si>
  <si>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</si>
  <si>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</si>
  <si>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</si>
  <si>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</si>
  <si>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</si>
  <si>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</si>
  <si>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</si>
  <si>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</si>
  <si>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</si>
  <si>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</si>
  <si>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</si>
  <si>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</si>
  <si>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</si>
  <si>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</si>
  <si>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</si>
  <si>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</si>
  <si>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</si>
  <si>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</si>
  <si>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</si>
  <si>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</si>
  <si>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</si>
  <si>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</si>
  <si>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</si>
  <si>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</si>
  <si>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</si>
  <si>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</si>
  <si>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</si>
  <si>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</si>
  <si>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</si>
  <si>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</si>
  <si>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</si>
  <si>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</si>
  <si>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</si>
  <si>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</si>
  <si>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</si>
  <si>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</si>
  <si>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</si>
  <si>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</si>
  <si>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</si>
  <si>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</si>
  <si>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</si>
  <si>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</si>
  <si>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</si>
  <si>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</si>
  <si>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</si>
  <si>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</si>
  <si>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</si>
  <si>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</si>
  <si>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</si>
  <si>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</si>
  <si>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</si>
  <si>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</si>
  <si>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</si>
  <si>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</si>
  <si>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</si>
  <si>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</si>
  <si>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</si>
  <si>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</si>
  <si>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</si>
  <si>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</si>
  <si>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</si>
  <si>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</si>
  <si>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</si>
  <si>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</si>
  <si>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</si>
  <si>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</si>
  <si>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</si>
  <si>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</si>
  <si>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</si>
  <si>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</si>
  <si>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</si>
  <si>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</si>
  <si>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</si>
  <si>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</si>
  <si>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</si>
  <si>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</si>
  <si>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</si>
  <si>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</si>
  <si>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</si>
  <si>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</si>
  <si>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</si>
  <si>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</si>
  <si>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</si>
  <si>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</si>
  <si>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</si>
  <si>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</si>
  <si>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</si>
  <si>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</si>
  <si>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</si>
  <si>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</si>
  <si>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</si>
  <si>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</si>
  <si>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</si>
  <si>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</si>
  <si>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</si>
  <si>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</si>
  <si>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</si>
  <si>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</si>
  <si>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</si>
  <si>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</si>
  <si>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</si>
  <si>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</si>
  <si>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</si>
  <si>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</si>
  <si>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</si>
  <si>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</si>
  <si>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</si>
  <si>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</si>
  <si>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</si>
  <si>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</si>
  <si>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</si>
  <si>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</si>
  <si>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</si>
  <si>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</si>
  <si>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</si>
  <si>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</si>
  <si>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</si>
  <si>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</si>
  <si>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</si>
  <si>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</si>
  <si>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</si>
  <si>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</si>
  <si>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</si>
  <si>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</si>
  <si>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</si>
  <si>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</si>
  <si>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</si>
  <si>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</si>
  <si>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</si>
  <si>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</si>
  <si>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</si>
  <si>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</si>
  <si>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</si>
  <si>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</si>
  <si>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</si>
  <si>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</si>
  <si>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</si>
  <si>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</si>
  <si>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</si>
  <si>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</si>
  <si>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</si>
  <si>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</si>
  <si>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</si>
  <si>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</si>
  <si>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</si>
  <si>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</si>
  <si>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</si>
  <si>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</si>
  <si>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</si>
  <si>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</si>
  <si>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</si>
  <si>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</si>
  <si>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</si>
  <si>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</si>
  <si>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</si>
  <si>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</si>
  <si>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</si>
  <si>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</si>
  <si>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</si>
  <si>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</si>
  <si>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</si>
  <si>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</si>
  <si>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</si>
  <si>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</si>
  <si>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</si>
  <si>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</si>
  <si>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</si>
  <si>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</si>
  <si>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</si>
  <si>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</si>
  <si>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</si>
  <si>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</si>
  <si>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</si>
  <si>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</si>
  <si>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</si>
  <si>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</si>
  <si>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</si>
  <si>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</si>
  <si>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</si>
  <si>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</si>
  <si>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</si>
  <si>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</si>
  <si>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</si>
  <si>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</si>
  <si>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</si>
  <si>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</si>
  <si>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</si>
  <si>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</si>
  <si>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</si>
  <si>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</si>
  <si>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</si>
  <si>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</si>
  <si>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</si>
  <si>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</si>
  <si>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</si>
  <si>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</si>
  <si>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</si>
  <si>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</si>
  <si>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</si>
  <si>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</si>
  <si>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</si>
  <si>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</si>
  <si>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</si>
  <si>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</si>
  <si>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</si>
  <si>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</si>
  <si>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</si>
  <si>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</si>
  <si>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</si>
  <si>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</si>
  <si>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</si>
  <si>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</si>
  <si>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</si>
  <si>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</si>
  <si>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</si>
  <si>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</si>
  <si>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</si>
  <si>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</si>
  <si>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</si>
  <si>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</si>
  <si>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</si>
  <si>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</si>
  <si>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</si>
  <si>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</si>
  <si>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</si>
  <si>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</si>
  <si>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</si>
  <si>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</si>
  <si>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</si>
  <si>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</si>
  <si>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</si>
  <si>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</si>
  <si>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</si>
  <si>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</si>
  <si>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</si>
  <si>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</si>
  <si>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</si>
  <si>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</si>
  <si>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</si>
  <si>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</si>
  <si>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</si>
  <si>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</si>
  <si>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</si>
  <si>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</si>
  <si>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</si>
  <si>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</si>
  <si>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</si>
  <si>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</si>
  <si>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</si>
  <si>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</si>
  <si>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</si>
  <si>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</si>
  <si>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</si>
  <si>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</si>
  <si>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</si>
  <si>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</si>
  <si>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</si>
  <si>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</si>
  <si>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</si>
  <si>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</si>
  <si>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</si>
  <si>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</si>
  <si>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</si>
  <si>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</si>
  <si>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</si>
  <si>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</si>
  <si>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</si>
  <si>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</si>
  <si>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</si>
  <si>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</si>
  <si>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</si>
  <si>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</si>
  <si>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</si>
  <si>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</si>
  <si>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</si>
  <si>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</si>
  <si>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</si>
  <si>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</si>
  <si>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</si>
  <si>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</si>
  <si>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</si>
  <si>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</si>
  <si>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</si>
  <si>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</si>
  <si>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</si>
  <si>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</si>
  <si>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</si>
  <si>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</si>
  <si>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</si>
  <si>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</si>
  <si>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</si>
  <si>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</si>
  <si>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</si>
  <si>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</si>
  <si>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</si>
  <si>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</si>
  <si>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</si>
  <si>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</si>
  <si>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</si>
  <si>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</si>
  <si>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</si>
  <si>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</si>
  <si>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</si>
  <si>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</si>
  <si>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</si>
  <si>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</si>
  <si>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</si>
  <si>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</si>
  <si>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</si>
  <si>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</si>
  <si>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</si>
  <si>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</si>
  <si>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</si>
  <si>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</si>
  <si>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</si>
  <si>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</si>
  <si>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</si>
  <si>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</si>
  <si>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</si>
  <si>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</si>
  <si>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</si>
  <si>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</si>
  <si>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</si>
  <si>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</si>
  <si>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</si>
  <si>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</si>
  <si>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</si>
  <si>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</si>
  <si>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</si>
  <si>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</si>
  <si>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</si>
  <si>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</si>
  <si>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</si>
  <si>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</si>
  <si>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</si>
  <si>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</si>
  <si>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</si>
  <si>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</si>
  <si>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</si>
  <si>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</si>
  <si>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</si>
  <si>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</si>
  <si>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</si>
  <si>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</si>
  <si>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</si>
  <si>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</si>
  <si>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</si>
  <si>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</si>
  <si>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</si>
  <si>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</si>
  <si>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</si>
  <si>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</si>
  <si>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</si>
  <si>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</si>
  <si>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</si>
  <si>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</si>
  <si>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</si>
  <si>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</si>
  <si>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</si>
  <si>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</si>
  <si>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</si>
  <si>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</si>
  <si>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</si>
  <si>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</si>
  <si>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</si>
  <si>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</si>
  <si>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</si>
  <si>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</si>
  <si>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</si>
  <si>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</si>
  <si>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</si>
  <si>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</si>
  <si>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</si>
  <si>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</si>
  <si>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</si>
  <si>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</si>
  <si>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</si>
  <si>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</si>
  <si>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</si>
  <si>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</si>
  <si>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</si>
  <si>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</si>
  <si>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</si>
  <si>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</si>
  <si>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</si>
  <si>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</si>
  <si>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</si>
  <si>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</si>
  <si>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</si>
  <si>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</si>
  <si>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</si>
  <si>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</si>
  <si>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</si>
  <si>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</si>
  <si>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</si>
  <si>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</si>
  <si>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</si>
  <si>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</si>
  <si>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</si>
  <si>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</si>
  <si>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</si>
  <si>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</si>
  <si>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</si>
  <si>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</si>
  <si>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</si>
  <si>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</si>
  <si>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</si>
  <si>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</si>
  <si>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</si>
  <si>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</si>
  <si>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</si>
  <si>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</si>
  <si>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</si>
  <si>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</si>
  <si>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</si>
  <si>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</si>
  <si>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</si>
  <si>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</si>
  <si>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</si>
  <si>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</si>
  <si>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</si>
  <si>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</si>
  <si>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</si>
  <si>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</si>
  <si>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</si>
  <si>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</si>
  <si>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</si>
  <si>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</si>
  <si>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</si>
  <si>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</si>
  <si>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</si>
  <si>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</si>
  <si>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</si>
  <si>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</si>
  <si>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</si>
  <si>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</si>
  <si>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</si>
  <si>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</si>
  <si>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</si>
  <si>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</si>
  <si>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</si>
  <si>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</si>
  <si>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</si>
  <si>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</si>
  <si>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</si>
  <si>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</si>
  <si>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</si>
  <si>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</si>
  <si>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</si>
  <si>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</si>
  <si>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</si>
  <si>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</si>
  <si>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</si>
  <si>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</si>
  <si>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</si>
  <si>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</si>
  <si>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</si>
  <si>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</si>
  <si>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</si>
  <si>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</si>
  <si>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</si>
  <si>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</si>
  <si>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</si>
  <si>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</si>
  <si>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</si>
  <si>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</si>
  <si>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</si>
  <si>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</si>
  <si>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</si>
  <si>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</si>
  <si>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</si>
  <si>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</si>
  <si>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</si>
  <si>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</si>
  <si>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</si>
  <si>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</si>
  <si>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</si>
  <si>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</si>
  <si>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</si>
  <si>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</si>
  <si>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</si>
  <si>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</si>
  <si>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</si>
  <si>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</si>
  <si>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</si>
  <si>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</si>
  <si>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</si>
  <si>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</si>
  <si>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</si>
  <si>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</si>
  <si>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</si>
  <si>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</si>
  <si>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</si>
  <si>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</si>
  <si>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</si>
  <si>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</si>
  <si>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</si>
  <si>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</si>
  <si>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</si>
  <si>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</si>
  <si>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</si>
  <si>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</si>
  <si>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</si>
  <si>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</si>
  <si>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</si>
  <si>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</si>
  <si>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</si>
  <si>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</si>
  <si>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</si>
  <si>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</si>
  <si>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</si>
  <si>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</si>
  <si>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</si>
  <si>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</si>
  <si>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</si>
  <si>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</si>
  <si>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</si>
  <si>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</si>
  <si>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</si>
  <si>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</si>
  <si>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</si>
  <si>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</si>
  <si>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</si>
  <si>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</si>
  <si>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</si>
  <si>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</si>
  <si>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</si>
  <si>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</si>
  <si>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</si>
  <si>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</si>
  <si>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</si>
  <si>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</si>
  <si>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</si>
  <si>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</si>
  <si>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</si>
  <si>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</si>
  <si>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</si>
  <si>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</si>
  <si>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</si>
  <si>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</si>
  <si>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</si>
  <si>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</si>
  <si>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</si>
  <si>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</si>
  <si>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</si>
  <si>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</si>
  <si>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</si>
  <si>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</si>
  <si>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</si>
  <si>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</si>
  <si>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</si>
  <si>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</si>
  <si>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</si>
  <si>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</si>
  <si>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</si>
  <si>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</si>
  <si>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</si>
  <si>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</si>
  <si>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</si>
  <si>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</si>
  <si>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</si>
  <si>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</si>
  <si>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</si>
  <si>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</si>
  <si>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</si>
  <si>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</si>
  <si>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</si>
  <si>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</si>
  <si>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</si>
  <si>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</si>
  <si>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</si>
  <si>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</si>
  <si>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</si>
  <si>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</si>
  <si>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</si>
  <si>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</si>
  <si>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</si>
  <si>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</si>
  <si>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</si>
  <si>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</si>
  <si>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</si>
  <si>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</si>
  <si>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</si>
  <si>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</si>
  <si>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</si>
  <si>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</si>
  <si>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</si>
  <si>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</si>
  <si>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</si>
  <si>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</si>
  <si>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</si>
  <si>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</si>
  <si>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</si>
  <si>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</si>
  <si>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</si>
  <si>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</si>
  <si>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</si>
  <si>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</si>
  <si>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</si>
  <si>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</si>
  <si>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</si>
  <si>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</si>
  <si>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</si>
  <si>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</si>
  <si>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</si>
  <si>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</si>
  <si>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</si>
  <si>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</si>
  <si>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</si>
  <si>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</si>
  <si>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</si>
  <si>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</si>
  <si>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</si>
  <si>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</si>
  <si>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</si>
  <si>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</si>
  <si>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</si>
  <si>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</si>
  <si>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</si>
  <si>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</si>
  <si>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</si>
  <si>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</si>
  <si>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</si>
  <si>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</si>
  <si>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</si>
  <si>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</si>
  <si>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</si>
  <si>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</si>
  <si>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</si>
  <si>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</si>
  <si>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</si>
  <si>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</si>
  <si>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</si>
  <si>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</si>
  <si>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</si>
  <si>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</si>
  <si>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</si>
  <si>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</si>
  <si>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</si>
  <si>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</si>
  <si>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</si>
  <si>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</si>
  <si>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</si>
  <si>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</si>
  <si>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</si>
  <si>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</si>
  <si>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</si>
  <si>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</si>
  <si>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</si>
  <si>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</si>
  <si>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</si>
  <si>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</si>
  <si>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</si>
  <si>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</si>
  <si>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</si>
  <si>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</si>
  <si>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</si>
  <si>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</si>
  <si>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</si>
  <si>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</si>
  <si>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</si>
  <si>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</si>
  <si>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</si>
  <si>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</si>
  <si>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</si>
  <si>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</si>
  <si>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</si>
  <si>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</si>
  <si>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</si>
  <si>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</si>
  <si>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</si>
  <si>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</si>
  <si>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</si>
  <si>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</si>
  <si>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</si>
  <si>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</si>
  <si>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</si>
  <si>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</si>
  <si>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</si>
  <si>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</si>
  <si>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</si>
  <si>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</si>
  <si>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</si>
  <si>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</si>
  <si>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</si>
  <si>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</si>
  <si>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</si>
  <si>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</si>
  <si>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</si>
  <si>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</si>
  <si>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</si>
  <si>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</si>
  <si>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</si>
  <si>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</si>
  <si>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</si>
  <si>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</si>
  <si>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</si>
  <si>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</si>
  <si>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</si>
  <si>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</si>
  <si>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</si>
  <si>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</si>
  <si>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</si>
  <si>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</si>
  <si>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</si>
  <si>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</si>
  <si>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</si>
  <si>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</si>
  <si>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</si>
  <si>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</si>
  <si>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</si>
  <si>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</si>
  <si>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</si>
  <si>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</si>
  <si>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</si>
  <si>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</si>
  <si>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</si>
  <si>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</si>
  <si>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</si>
  <si>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</si>
  <si>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</si>
  <si>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</si>
  <si>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</si>
  <si>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</si>
  <si>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</si>
  <si>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</si>
  <si>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</si>
  <si>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</si>
  <si>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</si>
  <si>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</si>
  <si>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</si>
  <si>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</si>
  <si>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</si>
  <si>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</si>
  <si>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</si>
  <si>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</si>
  <si>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</si>
  <si>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</si>
  <si>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</si>
  <si>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</si>
  <si>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</si>
  <si>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</si>
  <si>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</si>
  <si>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</si>
  <si>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</si>
  <si>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</si>
  <si>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</si>
  <si>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</si>
  <si>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</si>
  <si>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</si>
  <si>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</si>
  <si>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</si>
  <si>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</si>
  <si>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</si>
  <si>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</si>
  <si>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</si>
  <si>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</si>
  <si>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</si>
  <si>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</si>
  <si>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</si>
  <si>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</si>
  <si>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</si>
  <si>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</si>
  <si>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</si>
  <si>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</si>
  <si>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</si>
  <si>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</si>
  <si>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</si>
  <si>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</si>
  <si>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</si>
  <si>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</si>
  <si>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</si>
  <si>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</si>
  <si>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</si>
  <si>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</si>
  <si>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</si>
  <si>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</si>
  <si>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</si>
  <si>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</si>
  <si>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</si>
  <si>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</si>
  <si>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</si>
  <si>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</si>
  <si>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</si>
  <si>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</si>
  <si>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</si>
  <si>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</si>
  <si>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</si>
  <si>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</si>
  <si>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</si>
  <si>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</si>
  <si>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</si>
  <si>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</si>
  <si>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</si>
  <si>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</si>
  <si>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</si>
  <si>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</si>
  <si>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</si>
  <si>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</si>
  <si>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</si>
  <si>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</si>
  <si>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</si>
  <si>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</si>
  <si>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</si>
  <si>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</si>
  <si>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</si>
  <si>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</si>
  <si>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</si>
  <si>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</si>
  <si>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</si>
  <si>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</si>
  <si>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</si>
  <si>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</si>
  <si>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</si>
  <si>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</si>
  <si>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</si>
  <si>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</si>
  <si>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</si>
  <si>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</si>
  <si>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</si>
  <si>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</si>
  <si>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</si>
  <si>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</si>
  <si>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</si>
  <si>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</si>
  <si>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</si>
  <si>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</si>
  <si>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</si>
  <si>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</si>
  <si>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</si>
  <si>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</si>
  <si>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</si>
  <si>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</si>
  <si>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</si>
  <si>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</si>
  <si>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</si>
  <si>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</si>
  <si>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</si>
  <si>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</si>
  <si>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</si>
  <si>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</si>
  <si>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</si>
  <si>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</si>
  <si>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</si>
  <si>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</si>
  <si>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</si>
  <si>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</si>
  <si>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</si>
  <si>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</si>
  <si>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</si>
  <si>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</si>
  <si>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</si>
  <si>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</si>
  <si>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</si>
  <si>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</si>
  <si>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</si>
  <si>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</si>
  <si>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</si>
  <si>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</si>
  <si>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</si>
  <si>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</si>
  <si>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</si>
  <si>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</si>
  <si>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</si>
  <si>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</si>
  <si>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</si>
  <si>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</si>
  <si>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</si>
  <si>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</si>
  <si>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</si>
  <si>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</si>
  <si>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</si>
  <si>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</si>
  <si>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</si>
  <si>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</si>
  <si>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</si>
  <si>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</si>
  <si>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</si>
  <si>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</si>
  <si>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</si>
  <si>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</si>
  <si>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</si>
  <si>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</si>
  <si>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</si>
  <si>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</si>
  <si>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</si>
  <si>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</si>
  <si>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</si>
  <si>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</si>
  <si>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</si>
  <si>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</si>
  <si>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</si>
  <si>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</si>
  <si>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</si>
  <si>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</si>
  <si>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</si>
  <si>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</si>
  <si>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</si>
  <si>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</si>
  <si>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</si>
  <si>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</si>
  <si>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</si>
  <si>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</si>
  <si>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</si>
  <si>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</si>
  <si>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</si>
  <si>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</si>
  <si>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</si>
  <si>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</si>
  <si>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</si>
  <si>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</si>
  <si>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</si>
  <si>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</si>
  <si>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</si>
  <si>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</si>
  <si>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</si>
  <si>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</si>
  <si>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</si>
  <si>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</si>
  <si>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</si>
  <si>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</si>
  <si>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</si>
  <si>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</si>
  <si>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</si>
  <si>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</si>
  <si>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</si>
  <si>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</si>
  <si>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</si>
  <si>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</si>
  <si>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</si>
  <si>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</si>
  <si>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</si>
  <si>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</si>
  <si>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</si>
  <si>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</si>
  <si>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</si>
  <si>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</si>
  <si>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</si>
  <si>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</si>
  <si>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</si>
  <si>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</si>
  <si>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</si>
  <si>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</si>
  <si>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</si>
  <si>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</si>
  <si>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</si>
  <si>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</si>
  <si>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</si>
  <si>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</si>
  <si>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</si>
  <si>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</si>
  <si>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</si>
  <si>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</si>
  <si>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</si>
  <si>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</si>
  <si>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</si>
  <si>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</si>
  <si>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</si>
  <si>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</si>
  <si>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</si>
  <si>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</si>
  <si>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</si>
  <si>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</si>
  <si>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</si>
  <si>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</si>
  <si>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</si>
  <si>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</si>
  <si>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</si>
  <si>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</si>
  <si>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</si>
  <si>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</si>
  <si>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</si>
  <si>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</si>
  <si>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</si>
  <si>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</si>
  <si>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</si>
  <si>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</si>
  <si>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</si>
  <si>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</si>
  <si>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</si>
  <si>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</si>
  <si>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</si>
  <si>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</si>
  <si>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</si>
  <si>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</si>
  <si>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</si>
  <si>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</si>
  <si>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</si>
  <si>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</si>
  <si>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</si>
  <si>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</si>
  <si>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</si>
  <si>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</si>
  <si>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</si>
  <si>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</si>
  <si>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</si>
  <si>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</si>
  <si>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</si>
  <si>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</si>
  <si>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</si>
  <si>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</si>
  <si>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</si>
  <si>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</si>
  <si>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</si>
  <si>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</si>
  <si>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</si>
  <si>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</si>
  <si>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</si>
  <si>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</si>
  <si>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</si>
  <si>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</si>
  <si>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</si>
  <si>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</si>
  <si>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</si>
  <si>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</si>
  <si>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</si>
  <si>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</si>
  <si>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</si>
  <si>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</si>
  <si>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</si>
  <si>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</si>
  <si>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</si>
  <si>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</si>
  <si>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</si>
  <si>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</si>
  <si>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</si>
  <si>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</si>
  <si>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</si>
  <si>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</si>
  <si>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</si>
  <si>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</si>
  <si>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</si>
  <si>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</si>
  <si>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</si>
  <si>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</si>
  <si>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</si>
  <si>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</si>
  <si>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</si>
  <si>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</si>
  <si>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</si>
  <si>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</si>
  <si>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</si>
  <si>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</si>
  <si>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</si>
  <si>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</si>
  <si>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</si>
  <si>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</si>
  <si>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</si>
  <si>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</si>
  <si>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</si>
  <si>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</si>
  <si>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</si>
  <si>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</si>
  <si>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</si>
  <si>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</si>
  <si>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</si>
  <si>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</si>
  <si>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</si>
  <si>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</si>
  <si>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</si>
  <si>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</si>
  <si>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</si>
  <si>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</si>
  <si>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</si>
  <si>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</si>
  <si>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</si>
  <si>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</si>
  <si>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</si>
  <si>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</si>
  <si>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</si>
  <si>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</si>
  <si>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</si>
  <si>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</si>
  <si>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</si>
  <si>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</si>
  <si>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</si>
  <si>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</si>
  <si>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</si>
  <si>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</si>
  <si>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</si>
  <si>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</si>
  <si>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</si>
  <si>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</si>
  <si>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</si>
  <si>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</si>
  <si>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</si>
  <si>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</si>
  <si>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</si>
  <si>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</si>
  <si>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</si>
  <si>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</si>
  <si>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</si>
  <si>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</si>
  <si>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</si>
  <si>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</si>
  <si>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</si>
  <si>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</si>
  <si>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</si>
  <si>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</si>
  <si>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</si>
  <si>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</si>
  <si>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</si>
  <si>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</si>
  <si>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</si>
  <si>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</si>
  <si>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</si>
  <si>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</si>
  <si>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</si>
  <si>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</si>
  <si>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</si>
  <si>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</si>
  <si>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</si>
  <si>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</si>
  <si>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</si>
  <si>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</si>
  <si>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</si>
  <si>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</si>
  <si>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</si>
  <si>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</si>
  <si>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</si>
  <si>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</si>
  <si>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</si>
  <si>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</si>
  <si>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</si>
  <si>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</si>
  <si>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</si>
  <si>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</si>
  <si>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</si>
  <si>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</si>
  <si>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</si>
  <si>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</si>
  <si>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</si>
  <si>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</si>
  <si>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</si>
  <si>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</si>
  <si>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</si>
  <si>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</si>
  <si>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</si>
  <si>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</si>
  <si>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</si>
  <si>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</si>
  <si>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</si>
  <si>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</si>
  <si>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</si>
  <si>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</si>
  <si>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</si>
  <si>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</si>
  <si>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</si>
  <si>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</si>
  <si>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</si>
  <si>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</si>
  <si>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</si>
  <si>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</si>
  <si>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</si>
  <si>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</si>
  <si>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</si>
  <si>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</si>
  <si>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</si>
  <si>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</si>
  <si>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</si>
  <si>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</si>
  <si>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</si>
  <si>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</si>
  <si>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</si>
  <si>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</si>
  <si>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</si>
  <si>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</si>
  <si>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</si>
  <si>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</si>
  <si>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</si>
  <si>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</si>
  <si>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</si>
  <si>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</si>
  <si>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</si>
  <si>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</si>
  <si>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</si>
  <si>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</si>
  <si>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</si>
  <si>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</si>
  <si>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</si>
  <si>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</si>
  <si>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</si>
  <si>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</si>
  <si>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</si>
  <si>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</si>
  <si>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</si>
  <si>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</si>
  <si>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</si>
  <si>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</si>
  <si>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</si>
  <si>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</si>
  <si>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</si>
  <si>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</si>
  <si>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</si>
  <si>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</si>
  <si>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</si>
  <si>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</si>
  <si>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</si>
  <si>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</si>
  <si>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</si>
  <si>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</si>
  <si>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</si>
  <si>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</si>
  <si>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</si>
  <si>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</si>
  <si>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</si>
  <si>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</si>
  <si>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</si>
  <si>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</si>
  <si>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</si>
  <si>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</si>
  <si>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</si>
  <si>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</si>
  <si>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</si>
  <si>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</si>
  <si>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</si>
  <si>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</si>
  <si>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</si>
  <si>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</si>
  <si>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</si>
  <si>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</si>
  <si>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</si>
  <si>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</si>
  <si>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</si>
  <si>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</si>
  <si>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</si>
  <si>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</si>
  <si>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</si>
  <si>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</si>
  <si>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</si>
  <si>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</si>
  <si>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</si>
  <si>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</si>
  <si>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</si>
  <si>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</si>
  <si>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</si>
  <si>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</si>
  <si>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</si>
  <si>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</si>
  <si>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</si>
  <si>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</si>
  <si>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</si>
  <si>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</si>
  <si>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</si>
  <si>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</si>
  <si>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</si>
  <si>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</si>
  <si>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</si>
  <si>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</si>
  <si>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</si>
  <si>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</si>
  <si>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</si>
  <si>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</si>
  <si>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</si>
  <si>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</si>
  <si>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</si>
  <si>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</si>
  <si>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</si>
  <si>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</si>
  <si>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</si>
  <si>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</si>
  <si>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</si>
  <si>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</si>
  <si>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</si>
  <si>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</si>
  <si>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</si>
  <si>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</si>
  <si>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</si>
  <si>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</si>
  <si>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</si>
  <si>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</si>
  <si>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</si>
  <si>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</si>
  <si>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</si>
  <si>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</si>
  <si>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</si>
  <si>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</si>
  <si>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</si>
  <si>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</si>
  <si>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</si>
  <si>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</si>
  <si>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</si>
  <si>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</si>
  <si>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</si>
  <si>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</si>
  <si>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</si>
  <si>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</si>
  <si>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</si>
  <si>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</si>
  <si>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</si>
  <si>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</si>
  <si>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</si>
  <si>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</si>
  <si>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</si>
  <si>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</si>
  <si>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</si>
  <si>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</si>
  <si>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</si>
  <si>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</si>
  <si>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</si>
  <si>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</si>
  <si>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>Expat Slovakia SAX UCITS ETF</t>
  </si>
  <si>
    <t>05-1651</t>
  </si>
  <si>
    <t>177241189</t>
  </si>
  <si>
    <t>TATRY MOUNTAIN RESORTS AS 6</t>
  </si>
  <si>
    <t>SK1120010287</t>
  </si>
  <si>
    <t>Bratislava Stock Exchange</t>
  </si>
  <si>
    <t>TMR SK</t>
  </si>
  <si>
    <t>DES BIOTIKA AS SLOVENSKA</t>
  </si>
  <si>
    <t>CS0009013453</t>
  </si>
  <si>
    <t>BSL SK</t>
  </si>
  <si>
    <t xml:space="preserve">По причини извън контрола на УД „Експат Асет Мениджмънт“ ЕАД: Пазарната цена на позицията в акции на   DES BIOTIKA AS SLOVENSKA се е увеличила. </t>
  </si>
  <si>
    <t>Позицията е влезнала в инв. лимит вследствие намаляване на теглото ѝ в портфейла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</si>
</sst>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1498</v>
      </c>
    </row>
    <row r="12" spans="2:3" ht="15.75">
      <c r="B12" s="24" t="s">
        <v>238</v>
      </c>
      <c r="C12" s="267" t="s">
        <v>1499</v>
      </c>
    </row>
    <row r="13" spans="2:3" ht="15.75">
      <c r="B13" s="24" t="s">
        <v>239</v>
      </c>
      <c r="C13" s="267" t="s">
        <v>1500</v>
      </c>
    </row>
    <row r="14" spans="2:3" ht="15.75">
      <c r="B14" s="24" t="s">
        <v>240</v>
      </c>
      <c r="C14" s="267" t="s">
        <v>1495</v>
      </c>
    </row>
    <row r="15" spans="2:3" ht="15.75">
      <c r="B15" s="24" t="s">
        <v>241</v>
      </c>
      <c r="C15" s="267" t="s">
        <v>1495</v>
      </c>
    </row>
    <row r="16" spans="2:3" ht="15.75">
      <c r="B16" s="27" t="s">
        <v>242</v>
      </c>
      <c r="C16" s="268" t="s">
        <v>1497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SLOVAKIA SAX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SLOVAKIA SAX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SLOVAKIA SAX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2" sqref="A12:H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SLOVAKIA SAX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1496</v>
      </c>
      <c r="C11" s="584" t="s">
        <v>1508</v>
      </c>
      <c r="D11" s="584" t="s">
        <v>1509</v>
      </c>
      <c r="E11" s="598">
        <v>44746</v>
      </c>
      <c r="F11" s="598">
        <v>44753</v>
      </c>
      <c r="G11" s="598">
        <v>44930</v>
      </c>
      <c r="H11" s="598">
        <v>44797</v>
      </c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SLOVAKIA SAX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106789</v>
      </c>
      <c r="E11" s="347">
        <f>'1-SB'!D47</f>
        <v>127275</v>
      </c>
      <c r="F11" s="345"/>
    </row>
    <row r="12" spans="2:6" ht="15.75">
      <c r="B12" s="341"/>
      <c r="C12" s="341" t="s">
        <v>1353</v>
      </c>
      <c r="D12" s="346">
        <f>'1-SB'!G47</f>
        <v>106789</v>
      </c>
      <c r="E12" s="347">
        <f>'1-SB'!H47</f>
        <v>127275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79845</v>
      </c>
      <c r="E19" s="346">
        <f>'1-SB'!C25</f>
        <v>79845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79845</v>
      </c>
      <c r="E20" s="356">
        <f>'1-SB'!C22</f>
        <v>79845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176025</v>
      </c>
      <c r="E26" s="360">
        <f>'1-SB'!G11</f>
        <v>176025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-11567</v>
      </c>
      <c r="E27" s="360">
        <f>'1-SB'!G16</f>
        <v>-11567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-58084</v>
      </c>
      <c r="E29" s="360">
        <f>'1-SB'!G20+'1-SB'!G22</f>
        <v>-58084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106374</v>
      </c>
      <c r="E30" s="362">
        <f>'1-SB'!G24</f>
        <v>106374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415</v>
      </c>
      <c r="E44" s="356">
        <f>'1-SB'!G40</f>
        <v>415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26944</v>
      </c>
      <c r="E47" s="356">
        <f>'1-SB'!C16+'1-SB'!C37</f>
        <v>26944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Slovakia SAX UCITS ETF</v>
      </c>
      <c r="B3" s="386" t="str">
        <f aca="true" t="shared" si="1" ref="B3:B34">dfRG</f>
        <v>05-1651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Slovakia SAX UCITS ETF</v>
      </c>
      <c r="B4" s="386" t="str">
        <f t="shared" si="1"/>
        <v>05-1651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Slovakia SAX UCITS ETF</v>
      </c>
      <c r="B5" s="386" t="str">
        <f t="shared" si="1"/>
        <v>05-1651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Slovakia SAX UCITS ETF</v>
      </c>
      <c r="B6" s="386" t="str">
        <f t="shared" si="1"/>
        <v>05-1651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Slovakia SAX UCITS ETF</v>
      </c>
      <c r="B7" s="386" t="str">
        <f t="shared" si="1"/>
        <v>05-1651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Slovakia SAX UCITS ETF</v>
      </c>
      <c r="B8" s="386" t="str">
        <f t="shared" si="1"/>
        <v>05-1651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Slovakia SAX UCITS ETF</v>
      </c>
      <c r="B9" s="386" t="str">
        <f t="shared" si="1"/>
        <v>05-1651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Slovakia SAX UCITS ETF</v>
      </c>
      <c r="B10" s="386" t="str">
        <f t="shared" si="1"/>
        <v>05-1651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Slovakia SAX UCITS ETF</v>
      </c>
      <c r="B11" s="386" t="str">
        <f t="shared" si="1"/>
        <v>05-1651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Slovakia SAX UCITS ETF</v>
      </c>
      <c r="B12" s="386" t="str">
        <f t="shared" si="1"/>
        <v>05-1651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Slovakia SAX UCITS ETF</v>
      </c>
      <c r="B13" s="386" t="str">
        <f t="shared" si="1"/>
        <v>05-1651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Slovakia SAX UCITS ETF</v>
      </c>
      <c r="B14" s="386" t="str">
        <f t="shared" si="1"/>
        <v>05-1651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Slovakia SAX UCITS ETF</v>
      </c>
      <c r="B15" s="386" t="str">
        <f t="shared" si="1"/>
        <v>05-1651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79845</v>
      </c>
    </row>
    <row r="16" spans="1:7" ht="15.75">
      <c r="A16" s="385" t="str">
        <f t="shared" si="0"/>
        <v>Expat Slovakia SAX UCITS ETF</v>
      </c>
      <c r="B16" s="386" t="str">
        <f t="shared" si="1"/>
        <v>05-1651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Slovakia SAX UCITS ETF</v>
      </c>
      <c r="B17" s="386" t="str">
        <f t="shared" si="1"/>
        <v>05-1651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Slovakia SAX UCITS ETF</v>
      </c>
      <c r="B18" s="386" t="str">
        <f t="shared" si="1"/>
        <v>05-1651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79845</v>
      </c>
    </row>
    <row r="19" spans="1:7" ht="15.75">
      <c r="A19" s="385" t="str">
        <f t="shared" si="0"/>
        <v>Expat Slovakia SAX UCITS ETF</v>
      </c>
      <c r="B19" s="386" t="str">
        <f t="shared" si="1"/>
        <v>05-1651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Slovakia SAX UCITS ETF</v>
      </c>
      <c r="B20" s="386" t="str">
        <f t="shared" si="1"/>
        <v>05-1651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26944</v>
      </c>
    </row>
    <row r="21" spans="1:7" ht="15.75">
      <c r="A21" s="385" t="str">
        <f t="shared" si="0"/>
        <v>Expat Slovakia SAX UCITS ETF</v>
      </c>
      <c r="B21" s="386" t="str">
        <f t="shared" si="1"/>
        <v>05-1651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26944</v>
      </c>
    </row>
    <row r="22" spans="1:7" ht="15.75">
      <c r="A22" s="385" t="str">
        <f t="shared" si="0"/>
        <v>Expat Slovakia SAX UCITS ETF</v>
      </c>
      <c r="B22" s="386" t="str">
        <f t="shared" si="1"/>
        <v>05-1651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Slovakia SAX UCITS ETF</v>
      </c>
      <c r="B23" s="386" t="str">
        <f t="shared" si="1"/>
        <v>05-1651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Slovakia SAX UCITS ETF</v>
      </c>
      <c r="B24" s="386" t="str">
        <f t="shared" si="1"/>
        <v>05-1651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Slovakia SAX UCITS ETF</v>
      </c>
      <c r="B25" s="386" t="str">
        <f t="shared" si="1"/>
        <v>05-1651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Slovakia SAX UCITS ETF</v>
      </c>
      <c r="B26" s="386" t="str">
        <f t="shared" si="1"/>
        <v>05-1651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Slovakia SAX UCITS ETF</v>
      </c>
      <c r="B27" s="386" t="str">
        <f t="shared" si="1"/>
        <v>05-1651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Slovakia SAX UCITS ETF</v>
      </c>
      <c r="B28" s="386" t="str">
        <f t="shared" si="1"/>
        <v>05-1651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Slovakia SAX UCITS ETF</v>
      </c>
      <c r="B29" s="386" t="str">
        <f t="shared" si="1"/>
        <v>05-1651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Slovakia SAX UCITS ETF</v>
      </c>
      <c r="B30" s="386" t="str">
        <f t="shared" si="1"/>
        <v>05-1651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26944</v>
      </c>
    </row>
    <row r="31" spans="1:7" ht="15.75">
      <c r="A31" s="385" t="str">
        <f t="shared" si="0"/>
        <v>Expat Slovakia SAX UCITS ETF</v>
      </c>
      <c r="B31" s="386" t="str">
        <f t="shared" si="1"/>
        <v>05-1651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Slovakia SAX UCITS ETF</v>
      </c>
      <c r="B32" s="386" t="str">
        <f t="shared" si="1"/>
        <v>05-1651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Slovakia SAX UCITS ETF</v>
      </c>
      <c r="B33" s="386" t="str">
        <f t="shared" si="1"/>
        <v>05-1651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Slovakia SAX UCITS ETF</v>
      </c>
      <c r="B34" s="386" t="str">
        <f t="shared" si="1"/>
        <v>05-1651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Slovakia SAX UCITS ETF</v>
      </c>
      <c r="B35" s="386" t="str">
        <f aca="true" t="shared" si="4" ref="B35:B58">dfRG</f>
        <v>05-1651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Slovakia SAX UCITS ETF</v>
      </c>
      <c r="B36" s="386" t="str">
        <f t="shared" si="4"/>
        <v>05-1651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Slovakia SAX UCITS ETF</v>
      </c>
      <c r="B37" s="386" t="str">
        <f t="shared" si="4"/>
        <v>05-1651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Slovakia SAX UCITS ETF</v>
      </c>
      <c r="B38" s="386" t="str">
        <f t="shared" si="4"/>
        <v>05-1651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106789</v>
      </c>
    </row>
    <row r="39" spans="1:7" ht="15.75">
      <c r="A39" s="385" t="str">
        <f t="shared" si="3"/>
        <v>Expat Slovakia SAX UCITS ETF</v>
      </c>
      <c r="B39" s="386" t="str">
        <f t="shared" si="4"/>
        <v>05-1651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106789</v>
      </c>
    </row>
    <row r="40" spans="1:7" ht="15.75">
      <c r="A40" s="404" t="str">
        <f t="shared" si="3"/>
        <v>Expat Slovakia SAX UCITS ETF</v>
      </c>
      <c r="B40" s="405" t="str">
        <f t="shared" si="4"/>
        <v>05-1651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Slovakia SAX UCITS ETF</v>
      </c>
      <c r="B41" s="405" t="str">
        <f t="shared" si="4"/>
        <v>05-1651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176025</v>
      </c>
    </row>
    <row r="42" spans="1:7" ht="15.75">
      <c r="A42" s="404" t="str">
        <f t="shared" si="3"/>
        <v>Expat Slovakia SAX UCITS ETF</v>
      </c>
      <c r="B42" s="405" t="str">
        <f t="shared" si="4"/>
        <v>05-1651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Slovakia SAX UCITS ETF</v>
      </c>
      <c r="B43" s="405" t="str">
        <f t="shared" si="4"/>
        <v>05-1651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-11567</v>
      </c>
    </row>
    <row r="44" spans="1:7" ht="15.75">
      <c r="A44" s="404" t="str">
        <f t="shared" si="3"/>
        <v>Expat Slovakia SAX UCITS ETF</v>
      </c>
      <c r="B44" s="405" t="str">
        <f t="shared" si="4"/>
        <v>05-1651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Slovakia SAX UCITS ETF</v>
      </c>
      <c r="B45" s="405" t="str">
        <f t="shared" si="4"/>
        <v>05-1651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Slovakia SAX UCITS ETF</v>
      </c>
      <c r="B46" s="405" t="str">
        <f t="shared" si="4"/>
        <v>05-1651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-11567</v>
      </c>
    </row>
    <row r="47" spans="1:7" ht="15.75">
      <c r="A47" s="404" t="str">
        <f t="shared" si="3"/>
        <v>Expat Slovakia SAX UCITS ETF</v>
      </c>
      <c r="B47" s="405" t="str">
        <f t="shared" si="4"/>
        <v>05-1651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Slovakia SAX UCITS ETF</v>
      </c>
      <c r="B48" s="405" t="str">
        <f t="shared" si="4"/>
        <v>05-1651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-25895</v>
      </c>
    </row>
    <row r="49" spans="1:7" ht="15.75">
      <c r="A49" s="404" t="str">
        <f t="shared" si="3"/>
        <v>Expat Slovakia SAX UCITS ETF</v>
      </c>
      <c r="B49" s="405" t="str">
        <f t="shared" si="4"/>
        <v>05-1651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Expat Slovakia SAX UCITS ETF</v>
      </c>
      <c r="B50" s="405" t="str">
        <f t="shared" si="4"/>
        <v>05-1651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-25895</v>
      </c>
    </row>
    <row r="51" spans="1:7" ht="15.75">
      <c r="A51" s="404" t="str">
        <f t="shared" si="3"/>
        <v>Expat Slovakia SAX UCITS ETF</v>
      </c>
      <c r="B51" s="405" t="str">
        <f t="shared" si="4"/>
        <v>05-1651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Slovakia SAX UCITS ETF</v>
      </c>
      <c r="B52" s="405" t="str">
        <f t="shared" si="4"/>
        <v>05-1651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-32189</v>
      </c>
    </row>
    <row r="53" spans="1:7" ht="15.75">
      <c r="A53" s="404" t="str">
        <f t="shared" si="3"/>
        <v>Expat Slovakia SAX UCITS ETF</v>
      </c>
      <c r="B53" s="405" t="str">
        <f t="shared" si="4"/>
        <v>05-1651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-58084</v>
      </c>
    </row>
    <row r="54" spans="1:7" ht="15.75">
      <c r="A54" s="404" t="str">
        <f t="shared" si="3"/>
        <v>Expat Slovakia SAX UCITS ETF</v>
      </c>
      <c r="B54" s="405" t="str">
        <f t="shared" si="4"/>
        <v>05-1651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106374</v>
      </c>
    </row>
    <row r="55" spans="1:7" ht="15.75">
      <c r="A55" s="404" t="str">
        <f t="shared" si="3"/>
        <v>Expat Slovakia SAX UCITS ETF</v>
      </c>
      <c r="B55" s="405" t="str">
        <f t="shared" si="4"/>
        <v>05-1651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Slovakia SAX UCITS ETF</v>
      </c>
      <c r="B56" s="405" t="str">
        <f t="shared" si="4"/>
        <v>05-1651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Slovakia SAX UCITS ETF</v>
      </c>
      <c r="B57" s="405" t="str">
        <f t="shared" si="4"/>
        <v>05-1651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415</v>
      </c>
    </row>
    <row r="58" spans="1:7" ht="15.75">
      <c r="A58" s="404" t="str">
        <f t="shared" si="3"/>
        <v>Expat Slovakia SAX UCITS ETF</v>
      </c>
      <c r="B58" s="405" t="str">
        <f t="shared" si="4"/>
        <v>05-1651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206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209</v>
      </c>
    </row>
    <row r="60" spans="1:7" ht="15.75">
      <c r="A60" s="404" t="str">
        <f aca="true" t="shared" si="6" ref="A60:A81">dfName</f>
        <v>Expat Slovakia SAX UCITS ETF</v>
      </c>
      <c r="B60" s="405" t="str">
        <f aca="true" t="shared" si="7" ref="B60:B81">dfRG</f>
        <v>05-1651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Slovakia SAX UCITS ETF</v>
      </c>
      <c r="B61" s="405" t="str">
        <f t="shared" si="7"/>
        <v>05-1651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Slovakia SAX UCITS ETF</v>
      </c>
      <c r="B62" s="405" t="str">
        <f t="shared" si="7"/>
        <v>05-1651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Slovakia SAX UCITS ETF</v>
      </c>
      <c r="B63" s="405" t="str">
        <f t="shared" si="7"/>
        <v>05-1651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Slovakia SAX UCITS ETF</v>
      </c>
      <c r="B64" s="405" t="str">
        <f t="shared" si="7"/>
        <v>05-1651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Slovakia SAX UCITS ETF</v>
      </c>
      <c r="B65" s="405" t="str">
        <f t="shared" si="7"/>
        <v>05-1651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Slovakia SAX UCITS ETF</v>
      </c>
      <c r="B66" s="405" t="str">
        <f t="shared" si="7"/>
        <v>05-1651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Slovakia SAX UCITS ETF</v>
      </c>
      <c r="B67" s="405" t="str">
        <f t="shared" si="7"/>
        <v>05-1651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Slovakia SAX UCITS ETF</v>
      </c>
      <c r="B68" s="405" t="str">
        <f t="shared" si="7"/>
        <v>05-1651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Slovakia SAX UCITS ETF</v>
      </c>
      <c r="B69" s="405" t="str">
        <f t="shared" si="7"/>
        <v>05-1651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415</v>
      </c>
    </row>
    <row r="70" spans="1:7" ht="15.75">
      <c r="A70" s="404" t="str">
        <f t="shared" si="6"/>
        <v>Expat Slovakia SAX UCITS ETF</v>
      </c>
      <c r="B70" s="405" t="str">
        <f t="shared" si="7"/>
        <v>05-1651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106789</v>
      </c>
    </row>
    <row r="71" spans="1:7" ht="15.75">
      <c r="A71" s="422" t="str">
        <f t="shared" si="6"/>
        <v>Expat Slovakia SAX UCITS ETF</v>
      </c>
      <c r="B71" s="423" t="str">
        <f t="shared" si="7"/>
        <v>05-1651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Slovakia SAX UCITS ETF</v>
      </c>
      <c r="B72" s="423" t="str">
        <f t="shared" si="7"/>
        <v>05-1651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Slovakia SAX UCITS ETF</v>
      </c>
      <c r="B73" s="423" t="str">
        <f t="shared" si="7"/>
        <v>05-1651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Slovakia SAX UCITS ETF</v>
      </c>
      <c r="B74" s="423" t="str">
        <f t="shared" si="7"/>
        <v>05-1651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Slovakia SAX UCITS ETF</v>
      </c>
      <c r="B75" s="423" t="str">
        <f t="shared" si="7"/>
        <v>05-1651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15492</v>
      </c>
    </row>
    <row r="76" spans="1:7" ht="15.75">
      <c r="A76" s="422" t="str">
        <f t="shared" si="6"/>
        <v>Expat Slovakia SAX UCITS ETF</v>
      </c>
      <c r="B76" s="423" t="str">
        <f t="shared" si="7"/>
        <v>05-1651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Slovakia SAX UCITS ETF</v>
      </c>
      <c r="B77" s="423" t="str">
        <f t="shared" si="7"/>
        <v>05-1651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4031</v>
      </c>
    </row>
    <row r="78" spans="1:7" ht="15.75">
      <c r="A78" s="422" t="str">
        <f t="shared" si="6"/>
        <v>Expat Slovakia SAX UCITS ETF</v>
      </c>
      <c r="B78" s="423" t="str">
        <f t="shared" si="7"/>
        <v>05-1651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19523</v>
      </c>
    </row>
    <row r="79" spans="1:7" ht="15.75">
      <c r="A79" s="422" t="str">
        <f t="shared" si="6"/>
        <v>Expat Slovakia SAX UCITS ETF</v>
      </c>
      <c r="B79" s="423" t="str">
        <f t="shared" si="7"/>
        <v>05-1651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Slovakia SAX UCITS ETF</v>
      </c>
      <c r="B80" s="423" t="str">
        <f t="shared" si="7"/>
        <v>05-1651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Slovakia SAX UCITS ETF</v>
      </c>
      <c r="B81" s="423" t="str">
        <f t="shared" si="7"/>
        <v>05-1651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12846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Slovakia SAX UCITS ETF</v>
      </c>
      <c r="B83" s="423" t="str">
        <f aca="true" t="shared" si="10" ref="B83:B109">dfRG</f>
        <v>05-1651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Slovakia SAX UCITS ETF</v>
      </c>
      <c r="B84" s="423" t="str">
        <f t="shared" si="10"/>
        <v>05-1651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Slovakia SAX UCITS ETF</v>
      </c>
      <c r="B85" s="423" t="str">
        <f t="shared" si="10"/>
        <v>05-1651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12846</v>
      </c>
    </row>
    <row r="86" spans="1:7" ht="15.75">
      <c r="A86" s="422" t="str">
        <f t="shared" si="9"/>
        <v>Expat Slovakia SAX UCITS ETF</v>
      </c>
      <c r="B86" s="423" t="str">
        <f t="shared" si="10"/>
        <v>05-1651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32369</v>
      </c>
    </row>
    <row r="87" spans="1:7" ht="15.75">
      <c r="A87" s="422" t="str">
        <f t="shared" si="9"/>
        <v>Expat Slovakia SAX UCITS ETF</v>
      </c>
      <c r="B87" s="423" t="str">
        <f t="shared" si="10"/>
        <v>05-1651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Slovakia SAX UCITS ETF</v>
      </c>
      <c r="B88" s="423" t="str">
        <f t="shared" si="10"/>
        <v>05-1651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Slovakia SAX UCITS ETF</v>
      </c>
      <c r="B89" s="423" t="str">
        <f t="shared" si="10"/>
        <v>05-1651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Slovakia SAX UCITS ETF</v>
      </c>
      <c r="B90" s="423" t="str">
        <f t="shared" si="10"/>
        <v>05-1651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32369</v>
      </c>
    </row>
    <row r="91" spans="1:7" ht="15.75">
      <c r="A91" s="433" t="str">
        <f t="shared" si="9"/>
        <v>Expat Slovakia SAX UCITS ETF</v>
      </c>
      <c r="B91" s="434" t="str">
        <f t="shared" si="10"/>
        <v>05-1651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Slovakia SAX UCITS ETF</v>
      </c>
      <c r="B92" s="434" t="str">
        <f t="shared" si="10"/>
        <v>05-1651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Slovakia SAX UCITS ETF</v>
      </c>
      <c r="B93" s="434" t="str">
        <f t="shared" si="10"/>
        <v>05-1651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180</v>
      </c>
    </row>
    <row r="94" spans="1:7" ht="31.5">
      <c r="A94" s="433" t="str">
        <f t="shared" si="9"/>
        <v>Expat Slovakia SAX UCITS ETF</v>
      </c>
      <c r="B94" s="434" t="str">
        <f t="shared" si="10"/>
        <v>05-1651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Slovakia SAX UCITS ETF</v>
      </c>
      <c r="B95" s="434" t="str">
        <f t="shared" si="10"/>
        <v>05-1651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Slovakia SAX UCITS ETF</v>
      </c>
      <c r="B96" s="434" t="str">
        <f t="shared" si="10"/>
        <v>05-1651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Slovakia SAX UCITS ETF</v>
      </c>
      <c r="B97" s="434" t="str">
        <f t="shared" si="10"/>
        <v>05-1651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Slovakia SAX UCITS ETF</v>
      </c>
      <c r="B98" s="434" t="str">
        <f t="shared" si="10"/>
        <v>05-1651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Slovakia SAX UCITS ETF</v>
      </c>
      <c r="B99" s="434" t="str">
        <f t="shared" si="10"/>
        <v>05-1651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180</v>
      </c>
    </row>
    <row r="100" spans="1:7" ht="15.75">
      <c r="A100" s="433" t="str">
        <f t="shared" si="9"/>
        <v>Expat Slovakia SAX UCITS ETF</v>
      </c>
      <c r="B100" s="434" t="str">
        <f t="shared" si="10"/>
        <v>05-1651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Slovakia SAX UCITS ETF</v>
      </c>
      <c r="B101" s="434" t="str">
        <f t="shared" si="10"/>
        <v>05-1651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Slovakia SAX UCITS ETF</v>
      </c>
      <c r="B102" s="434" t="str">
        <f t="shared" si="10"/>
        <v>05-1651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180</v>
      </c>
    </row>
    <row r="103" spans="1:7" ht="15.75">
      <c r="A103" s="433" t="str">
        <f t="shared" si="9"/>
        <v>Expat Slovakia SAX UCITS ETF</v>
      </c>
      <c r="B103" s="434" t="str">
        <f t="shared" si="10"/>
        <v>05-1651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32189</v>
      </c>
    </row>
    <row r="104" spans="1:7" ht="15.75">
      <c r="A104" s="433" t="str">
        <f t="shared" si="9"/>
        <v>Expat Slovakia SAX UCITS ETF</v>
      </c>
      <c r="B104" s="434" t="str">
        <f t="shared" si="10"/>
        <v>05-1651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Slovakia SAX UCITS ETF</v>
      </c>
      <c r="B105" s="434" t="str">
        <f t="shared" si="10"/>
        <v>05-1651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32189</v>
      </c>
    </row>
    <row r="106" spans="1:7" ht="15.75">
      <c r="A106" s="433" t="str">
        <f t="shared" si="9"/>
        <v>Expat Slovakia SAX UCITS ETF</v>
      </c>
      <c r="B106" s="434" t="str">
        <f t="shared" si="10"/>
        <v>05-1651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32369</v>
      </c>
    </row>
    <row r="107" spans="1:7" ht="15.75">
      <c r="A107" s="445" t="str">
        <f t="shared" si="9"/>
        <v>Expat Slovakia SAX UCITS ETF</v>
      </c>
      <c r="B107" s="446" t="str">
        <f t="shared" si="10"/>
        <v>05-1651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Slovakia SAX UCITS ETF</v>
      </c>
      <c r="B108" s="446" t="str">
        <f t="shared" si="10"/>
        <v>05-1651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11725</v>
      </c>
    </row>
    <row r="109" spans="1:7" ht="31.5">
      <c r="A109" s="445" t="str">
        <f t="shared" si="9"/>
        <v>Expat Slovakia SAX UCITS ETF</v>
      </c>
      <c r="B109" s="446" t="str">
        <f t="shared" si="10"/>
        <v>05-1651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Slovakia SAX UCITS ETF</v>
      </c>
      <c r="B110" s="446" t="str">
        <f aca="true" t="shared" si="13" ref="B110:B141">dfRG</f>
        <v>05-1651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Slovakia SAX UCITS ETF</v>
      </c>
      <c r="B111" s="446" t="str">
        <f t="shared" si="13"/>
        <v>05-1651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Slovakia SAX UCITS ETF</v>
      </c>
      <c r="B112" s="446" t="str">
        <f t="shared" si="13"/>
        <v>05-1651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Slovakia SAX UCITS ETF</v>
      </c>
      <c r="B113" s="446" t="str">
        <f t="shared" si="13"/>
        <v>05-1651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-12846</v>
      </c>
    </row>
    <row r="114" spans="1:7" ht="31.5">
      <c r="A114" s="445" t="str">
        <f t="shared" si="12"/>
        <v>Expat Slovakia SAX UCITS ETF</v>
      </c>
      <c r="B114" s="446" t="str">
        <f t="shared" si="13"/>
        <v>05-1651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-1121</v>
      </c>
    </row>
    <row r="115" spans="1:7" ht="15.75">
      <c r="A115" s="445" t="str">
        <f t="shared" si="12"/>
        <v>Expat Slovakia SAX UCITS ETF</v>
      </c>
      <c r="B115" s="446" t="str">
        <f t="shared" si="13"/>
        <v>05-1651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Slovakia SAX UCITS ETF</v>
      </c>
      <c r="B116" s="446" t="str">
        <f t="shared" si="13"/>
        <v>05-1651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Expat Slovakia SAX UCITS ETF</v>
      </c>
      <c r="B117" s="446" t="str">
        <f t="shared" si="13"/>
        <v>05-1651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Slovakia SAX UCITS ETF</v>
      </c>
      <c r="B118" s="446" t="str">
        <f t="shared" si="13"/>
        <v>05-1651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-427</v>
      </c>
    </row>
    <row r="119" spans="1:7" ht="15.75">
      <c r="A119" s="445" t="str">
        <f t="shared" si="12"/>
        <v>Expat Slovakia SAX UCITS ETF</v>
      </c>
      <c r="B119" s="446" t="str">
        <f t="shared" si="13"/>
        <v>05-1651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180</v>
      </c>
    </row>
    <row r="120" spans="1:7" ht="15.75">
      <c r="A120" s="445" t="str">
        <f t="shared" si="12"/>
        <v>Expat Slovakia SAX UCITS ETF</v>
      </c>
      <c r="B120" s="446" t="str">
        <f t="shared" si="13"/>
        <v>05-1651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-1132</v>
      </c>
    </row>
    <row r="121" spans="1:7" ht="15.75">
      <c r="A121" s="445" t="str">
        <f t="shared" si="12"/>
        <v>Expat Slovakia SAX UCITS ETF</v>
      </c>
      <c r="B121" s="446" t="str">
        <f t="shared" si="13"/>
        <v>05-1651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-2495</v>
      </c>
    </row>
    <row r="122" spans="1:7" ht="15.75">
      <c r="A122" s="445" t="str">
        <f t="shared" si="12"/>
        <v>Expat Slovakia SAX UCITS ETF</v>
      </c>
      <c r="B122" s="446" t="str">
        <f t="shared" si="13"/>
        <v>05-1651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Slovakia SAX UCITS ETF</v>
      </c>
      <c r="B123" s="446" t="str">
        <f t="shared" si="13"/>
        <v>05-1651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Slovakia SAX UCITS ETF</v>
      </c>
      <c r="B124" s="446" t="str">
        <f t="shared" si="13"/>
        <v>05-1651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-3874</v>
      </c>
    </row>
    <row r="125" spans="1:7" ht="15.75">
      <c r="A125" s="445" t="str">
        <f t="shared" si="12"/>
        <v>Expat Slovakia SAX UCITS ETF</v>
      </c>
      <c r="B125" s="446" t="str">
        <f t="shared" si="13"/>
        <v>05-1651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Slovakia SAX UCITS ETF</v>
      </c>
      <c r="B126" s="446" t="str">
        <f t="shared" si="13"/>
        <v>05-1651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Slovakia SAX UCITS ETF</v>
      </c>
      <c r="B127" s="446" t="str">
        <f t="shared" si="13"/>
        <v>05-1651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Slovakia SAX UCITS ETF</v>
      </c>
      <c r="B128" s="446" t="str">
        <f t="shared" si="13"/>
        <v>05-1651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Slovakia SAX UCITS ETF</v>
      </c>
      <c r="B129" s="446" t="str">
        <f t="shared" si="13"/>
        <v>05-1651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Slovakia SAX UCITS ETF</v>
      </c>
      <c r="B130" s="446" t="str">
        <f t="shared" si="13"/>
        <v>05-1651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Slovakia SAX UCITS ETF</v>
      </c>
      <c r="B131" s="446" t="str">
        <f t="shared" si="13"/>
        <v>05-1651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Slovakia SAX UCITS ETF</v>
      </c>
      <c r="B132" s="446" t="str">
        <f t="shared" si="13"/>
        <v>05-1651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-4995</v>
      </c>
    </row>
    <row r="133" spans="1:7" ht="31.5">
      <c r="A133" s="445" t="str">
        <f t="shared" si="12"/>
        <v>Expat Slovakia SAX UCITS ETF</v>
      </c>
      <c r="B133" s="446" t="str">
        <f t="shared" si="13"/>
        <v>05-1651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84840</v>
      </c>
    </row>
    <row r="134" spans="1:7" ht="31.5">
      <c r="A134" s="445" t="str">
        <f t="shared" si="12"/>
        <v>Expat Slovakia SAX UCITS ETF</v>
      </c>
      <c r="B134" s="446" t="str">
        <f t="shared" si="13"/>
        <v>05-1651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79845</v>
      </c>
    </row>
    <row r="135" spans="1:7" ht="15.75">
      <c r="A135" s="445" t="str">
        <f t="shared" si="12"/>
        <v>Expat Slovakia SAX UCITS ETF</v>
      </c>
      <c r="B135" s="446" t="str">
        <f t="shared" si="13"/>
        <v>05-1651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79845</v>
      </c>
    </row>
    <row r="136" spans="1:7" ht="31.5">
      <c r="A136" s="433" t="str">
        <f t="shared" si="12"/>
        <v>Expat Slovakia SAX UCITS ETF</v>
      </c>
      <c r="B136" s="434" t="str">
        <f t="shared" si="13"/>
        <v>05-1651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Slovakia SAX UCITS ETF</v>
      </c>
      <c r="B137" s="434" t="str">
        <f t="shared" si="13"/>
        <v>05-1651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126958</v>
      </c>
    </row>
    <row r="138" spans="1:7" ht="31.5">
      <c r="A138" s="433" t="str">
        <f t="shared" si="12"/>
        <v>Expat Slovakia SAX UCITS ETF</v>
      </c>
      <c r="B138" s="434" t="str">
        <f t="shared" si="13"/>
        <v>05-1651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Slovakia SAX UCITS ETF</v>
      </c>
      <c r="B139" s="434" t="str">
        <f t="shared" si="13"/>
        <v>05-1651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Slovakia SAX UCITS ETF</v>
      </c>
      <c r="B140" s="434" t="str">
        <f t="shared" si="13"/>
        <v>05-1651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Slovakia SAX UCITS ETF</v>
      </c>
      <c r="B141" s="434" t="str">
        <f t="shared" si="13"/>
        <v>05-1651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126958</v>
      </c>
    </row>
    <row r="142" spans="1:7" ht="31.5">
      <c r="A142" s="433" t="str">
        <f aca="true" t="shared" si="15" ref="A142:A155">dfName</f>
        <v>Expat Slovakia SAX UCITS ETF</v>
      </c>
      <c r="B142" s="434" t="str">
        <f aca="true" t="shared" si="16" ref="B142:B155">dfRG</f>
        <v>05-1651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11605</v>
      </c>
    </row>
    <row r="143" spans="1:7" ht="31.5">
      <c r="A143" s="433" t="str">
        <f t="shared" si="15"/>
        <v>Expat Slovakia SAX UCITS ETF</v>
      </c>
      <c r="B143" s="434" t="str">
        <f t="shared" si="16"/>
        <v>05-1651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53926</v>
      </c>
    </row>
    <row r="144" spans="1:7" ht="31.5">
      <c r="A144" s="433" t="str">
        <f t="shared" si="15"/>
        <v>Expat Slovakia SAX UCITS ETF</v>
      </c>
      <c r="B144" s="434" t="str">
        <f t="shared" si="16"/>
        <v>05-1651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-42321</v>
      </c>
    </row>
    <row r="145" spans="1:7" ht="31.5">
      <c r="A145" s="433" t="str">
        <f t="shared" si="15"/>
        <v>Expat Slovakia SAX UCITS ETF</v>
      </c>
      <c r="B145" s="434" t="str">
        <f t="shared" si="16"/>
        <v>05-1651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-32189</v>
      </c>
    </row>
    <row r="146" spans="1:7" ht="31.5">
      <c r="A146" s="433" t="str">
        <f t="shared" si="15"/>
        <v>Expat Slovakia SAX UCITS ETF</v>
      </c>
      <c r="B146" s="434" t="str">
        <f t="shared" si="16"/>
        <v>05-1651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Slovakia SAX UCITS ETF</v>
      </c>
      <c r="B147" s="434" t="str">
        <f t="shared" si="16"/>
        <v>05-1651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Slovakia SAX UCITS ETF</v>
      </c>
      <c r="B148" s="434" t="str">
        <f t="shared" si="16"/>
        <v>05-1651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Slovakia SAX UCITS ETF</v>
      </c>
      <c r="B149" s="434" t="str">
        <f t="shared" si="16"/>
        <v>05-1651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Slovakia SAX UCITS ETF</v>
      </c>
      <c r="B150" s="434" t="str">
        <f t="shared" si="16"/>
        <v>05-1651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Slovakia SAX UCITS ETF</v>
      </c>
      <c r="B151" s="434" t="str">
        <f t="shared" si="16"/>
        <v>05-1651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Slovakia SAX UCITS ETF</v>
      </c>
      <c r="B152" s="434" t="str">
        <f t="shared" si="16"/>
        <v>05-1651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Slovakia SAX UCITS ETF</v>
      </c>
      <c r="B153" s="434" t="str">
        <f t="shared" si="16"/>
        <v>05-1651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Slovakia SAX UCITS ETF</v>
      </c>
      <c r="B154" s="434" t="str">
        <f t="shared" si="16"/>
        <v>05-1651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Slovakia SAX UCITS ETF</v>
      </c>
      <c r="B155" s="434" t="str">
        <f t="shared" si="16"/>
        <v>05-1651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Slovakia SAX UCITS ETF</v>
      </c>
      <c r="B157" s="434" t="str">
        <f aca="true" t="shared" si="19" ref="B157:B201">dfRG</f>
        <v>05-1651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106374</v>
      </c>
    </row>
    <row r="158" spans="1:7" ht="31.5">
      <c r="A158" s="433" t="str">
        <f t="shared" si="18"/>
        <v>Expat Slovakia SAX UCITS ETF</v>
      </c>
      <c r="B158" s="434" t="str">
        <f t="shared" si="19"/>
        <v>05-1651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Slovakia SAX UCITS ETF</v>
      </c>
      <c r="B159" s="434" t="str">
        <f t="shared" si="19"/>
        <v>05-1651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106374</v>
      </c>
    </row>
    <row r="160" spans="1:7" ht="15.75">
      <c r="A160" s="474" t="str">
        <f t="shared" si="18"/>
        <v>Expat Slovakia SAX UCITS ETF</v>
      </c>
      <c r="B160" s="475" t="str">
        <f t="shared" si="19"/>
        <v>05-1651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Slovakia SAX UCITS ETF</v>
      </c>
      <c r="B161" s="475" t="str">
        <f t="shared" si="19"/>
        <v>05-1651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80000</v>
      </c>
    </row>
    <row r="162" spans="1:7" ht="15.75">
      <c r="A162" s="474" t="str">
        <f t="shared" si="18"/>
        <v>Expat Slovakia SAX UCITS ETF</v>
      </c>
      <c r="B162" s="475" t="str">
        <f t="shared" si="19"/>
        <v>05-1651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90000</v>
      </c>
    </row>
    <row r="163" spans="1:7" ht="15.75">
      <c r="A163" s="474" t="str">
        <f t="shared" si="18"/>
        <v>Expat Slovakia SAX UCITS ETF</v>
      </c>
      <c r="B163" s="475" t="str">
        <f t="shared" si="19"/>
        <v>05-1651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40000</v>
      </c>
    </row>
    <row r="164" spans="1:7" ht="31.5">
      <c r="A164" s="474" t="str">
        <f t="shared" si="18"/>
        <v>Expat Slovakia SAX UCITS ETF</v>
      </c>
      <c r="B164" s="475" t="str">
        <f t="shared" si="19"/>
        <v>05-1651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54047.41</v>
      </c>
    </row>
    <row r="165" spans="1:7" ht="15.75">
      <c r="A165" s="474" t="str">
        <f t="shared" si="18"/>
        <v>Expat Slovakia SAX UCITS ETF</v>
      </c>
      <c r="B165" s="475" t="str">
        <f t="shared" si="19"/>
        <v>05-1651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30000</v>
      </c>
    </row>
    <row r="166" spans="1:7" ht="31.5">
      <c r="A166" s="474" t="str">
        <f t="shared" si="18"/>
        <v>Expat Slovakia SAX UCITS ETF</v>
      </c>
      <c r="B166" s="475" t="str">
        <f t="shared" si="19"/>
        <v>05-1651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42322.21</v>
      </c>
    </row>
    <row r="167" spans="1:7" ht="31.5">
      <c r="A167" s="474" t="str">
        <f t="shared" si="18"/>
        <v>Expat Slovakia SAX UCITS ETF</v>
      </c>
      <c r="B167" s="475" t="str">
        <f t="shared" si="19"/>
        <v>05-1651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0.8114</v>
      </c>
    </row>
    <row r="168" spans="1:7" ht="31.5">
      <c r="A168" s="474" t="str">
        <f t="shared" si="18"/>
        <v>Expat Slovakia SAX UCITS ETF</v>
      </c>
      <c r="B168" s="475" t="str">
        <f t="shared" si="19"/>
        <v>05-1651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0.6043</v>
      </c>
    </row>
    <row r="169" spans="1:7" ht="15.75">
      <c r="A169" s="474" t="str">
        <f t="shared" si="18"/>
        <v>Expat Slovakia SAX UCITS ETF</v>
      </c>
      <c r="B169" s="475" t="str">
        <f t="shared" si="19"/>
        <v>05-1651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110962.39171109999</v>
      </c>
    </row>
    <row r="170" spans="1:7" ht="31.5">
      <c r="A170" s="474" t="str">
        <f t="shared" si="18"/>
        <v>Expat Slovakia SAX UCITS ETF</v>
      </c>
      <c r="B170" s="475" t="str">
        <f t="shared" si="19"/>
        <v>05-1651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56734.17</v>
      </c>
    </row>
    <row r="171" spans="1:7" ht="15.75">
      <c r="A171" s="474" t="str">
        <f t="shared" si="18"/>
        <v>Expat Slovakia SAX UCITS ETF</v>
      </c>
      <c r="B171" s="475" t="str">
        <f t="shared" si="19"/>
        <v>05-1651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1111</v>
      </c>
    </row>
    <row r="172" spans="1:7" ht="15.75">
      <c r="A172" s="474" t="str">
        <f t="shared" si="18"/>
        <v>Expat Slovakia SAX UCITS ETF</v>
      </c>
      <c r="B172" s="475" t="str">
        <f t="shared" si="19"/>
        <v>05-1651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2492</v>
      </c>
    </row>
    <row r="173" spans="1:7" ht="15.75">
      <c r="A173" s="474" t="str">
        <f t="shared" si="18"/>
        <v>Expat Slovakia SAX UCITS ETF</v>
      </c>
      <c r="B173" s="475" t="str">
        <f t="shared" si="19"/>
        <v>05-1651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Slovakia SAX UCITS ETF</v>
      </c>
      <c r="B174" s="475" t="str">
        <f t="shared" si="19"/>
        <v>05-1651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-0.2552378604880454</v>
      </c>
    </row>
    <row r="175" spans="1:7" ht="15.75">
      <c r="A175" s="474" t="str">
        <f t="shared" si="18"/>
        <v>Expat Slovakia SAX UCITS ETF</v>
      </c>
      <c r="B175" s="475" t="str">
        <f t="shared" si="19"/>
        <v>05-1651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-0.0974</v>
      </c>
    </row>
    <row r="176" spans="1:7" ht="15.75">
      <c r="A176" s="474" t="str">
        <f t="shared" si="18"/>
        <v>Expat Slovakia SAX UCITS ETF</v>
      </c>
      <c r="B176" s="475" t="str">
        <f t="shared" si="19"/>
        <v>05-1651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-0.2552378604880454</v>
      </c>
    </row>
    <row r="177" spans="1:7" ht="15.75">
      <c r="A177" s="474" t="str">
        <f t="shared" si="18"/>
        <v>Expat Slovakia SAX UCITS ETF</v>
      </c>
      <c r="B177" s="475" t="str">
        <f t="shared" si="19"/>
        <v>05-1651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0.1082</v>
      </c>
    </row>
    <row r="178" spans="1:7" ht="31.5">
      <c r="A178" s="445" t="str">
        <f t="shared" si="18"/>
        <v>Expat Slovakia SAX UCITS ETF</v>
      </c>
      <c r="B178" s="446" t="str">
        <f t="shared" si="19"/>
        <v>05-1651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Slovakia SAX UCITS ETF</v>
      </c>
      <c r="B179" s="446" t="str">
        <f t="shared" si="19"/>
        <v>05-1651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Slovakia SAX UCITS ETF</v>
      </c>
      <c r="B180" s="446" t="str">
        <f t="shared" si="19"/>
        <v>05-1651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Slovakia SAX UCITS ETF</v>
      </c>
      <c r="B181" s="446" t="str">
        <f t="shared" si="19"/>
        <v>05-1651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Slovakia SAX UCITS ETF</v>
      </c>
      <c r="B182" s="446" t="str">
        <f t="shared" si="19"/>
        <v>05-1651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Slovakia SAX UCITS ETF</v>
      </c>
      <c r="B183" s="446" t="str">
        <f t="shared" si="19"/>
        <v>05-1651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Slovakia SAX UCITS ETF</v>
      </c>
      <c r="B184" s="446" t="str">
        <f t="shared" si="19"/>
        <v>05-1651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Slovakia SAX UCITS ETF</v>
      </c>
      <c r="B185" s="466" t="str">
        <f t="shared" si="19"/>
        <v>05-1651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Slovakia SAX UCITS ETF</v>
      </c>
      <c r="B186" s="466" t="str">
        <f t="shared" si="19"/>
        <v>05-1651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Slovakia SAX UCITS ETF</v>
      </c>
      <c r="B187" s="466" t="str">
        <f t="shared" si="19"/>
        <v>05-1651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Slovakia SAX UCITS ETF</v>
      </c>
      <c r="B188" s="466" t="str">
        <f t="shared" si="19"/>
        <v>05-1651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Slovakia SAX UCITS ETF</v>
      </c>
      <c r="B189" s="466" t="str">
        <f t="shared" si="19"/>
        <v>05-1651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Slovakia SAX UCITS ETF</v>
      </c>
      <c r="B190" s="466" t="str">
        <f t="shared" si="19"/>
        <v>05-1651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Slovakia SAX UCITS ETF</v>
      </c>
      <c r="B191" s="466" t="str">
        <f t="shared" si="19"/>
        <v>05-1651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Slovakia SAX UCITS ETF</v>
      </c>
      <c r="B192" s="466" t="str">
        <f t="shared" si="19"/>
        <v>05-1651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Slovakia SAX UCITS ETF</v>
      </c>
      <c r="B193" s="466" t="str">
        <f t="shared" si="19"/>
        <v>05-1651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Slovakia SAX UCITS ETF</v>
      </c>
      <c r="B194" s="466" t="str">
        <f t="shared" si="19"/>
        <v>05-1651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Slovakia SAX UCITS ETF</v>
      </c>
      <c r="B195" s="466" t="str">
        <f t="shared" si="19"/>
        <v>05-1651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Slovakia SAX UCITS ETF</v>
      </c>
      <c r="B196" s="466" t="str">
        <f t="shared" si="19"/>
        <v>05-1651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Slovakia SAX UCITS ETF</v>
      </c>
      <c r="B197" s="466" t="str">
        <f t="shared" si="19"/>
        <v>05-1651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Slovakia SAX UCITS ETF</v>
      </c>
      <c r="B198" s="466" t="str">
        <f t="shared" si="19"/>
        <v>05-1651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Slovakia SAX UCITS ETF</v>
      </c>
      <c r="B199" s="475" t="str">
        <f t="shared" si="19"/>
        <v>05-1651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Slovakia SAX UCITS ETF</v>
      </c>
      <c r="B200" s="475" t="str">
        <f t="shared" si="19"/>
        <v>05-1651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Slovakia SAX UCITS ETF</v>
      </c>
      <c r="B201" s="475" t="str">
        <f t="shared" si="19"/>
        <v>05-1651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415</v>
      </c>
    </row>
    <row r="202" spans="1:7" ht="15.75">
      <c r="A202" s="474" t="str">
        <f aca="true" t="shared" si="21" ref="A202:A214">dfName</f>
        <v>Expat Slovakia SAX UCITS ETF</v>
      </c>
      <c r="B202" s="475" t="str">
        <f aca="true" t="shared" si="22" ref="B202:B214">dfRG</f>
        <v>05-1651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206</v>
      </c>
    </row>
    <row r="203" spans="1:7" ht="15.75">
      <c r="A203" s="474" t="str">
        <f t="shared" si="21"/>
        <v>Expat Slovakia SAX UCITS ETF</v>
      </c>
      <c r="B203" s="475" t="str">
        <f t="shared" si="22"/>
        <v>05-1651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209</v>
      </c>
    </row>
    <row r="204" spans="1:7" ht="15.75">
      <c r="A204" s="474" t="str">
        <f t="shared" si="21"/>
        <v>Expat Slovakia SAX UCITS ETF</v>
      </c>
      <c r="B204" s="475" t="str">
        <f t="shared" si="22"/>
        <v>05-1651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Slovakia SAX UCITS ETF</v>
      </c>
      <c r="B205" s="475" t="str">
        <f t="shared" si="22"/>
        <v>05-1651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Slovakia SAX UCITS ETF</v>
      </c>
      <c r="B206" s="475" t="str">
        <f t="shared" si="22"/>
        <v>05-1651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Slovakia SAX UCITS ETF</v>
      </c>
      <c r="B207" s="475" t="str">
        <f t="shared" si="22"/>
        <v>05-1651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Slovakia SAX UCITS ETF</v>
      </c>
      <c r="B208" s="475" t="str">
        <f t="shared" si="22"/>
        <v>05-1651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Slovakia SAX UCITS ETF</v>
      </c>
      <c r="B209" s="475" t="str">
        <f t="shared" si="22"/>
        <v>05-1651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Slovakia SAX UCITS ETF</v>
      </c>
      <c r="B210" s="475" t="str">
        <f t="shared" si="22"/>
        <v>05-1651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Slovakia SAX UCITS ETF</v>
      </c>
      <c r="B211" s="475" t="str">
        <f t="shared" si="22"/>
        <v>05-1651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Slovakia SAX UCITS ETF</v>
      </c>
      <c r="B212" s="475" t="str">
        <f t="shared" si="22"/>
        <v>05-1651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Slovakia SAX UCITS ETF</v>
      </c>
      <c r="B213" s="475" t="str">
        <f t="shared" si="22"/>
        <v>05-1651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Slovakia SAX UCITS ETF</v>
      </c>
      <c r="B214" s="484" t="str">
        <f t="shared" si="22"/>
        <v>05-1651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415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-11567</v>
      </c>
      <c r="H13" s="231">
        <v>-3613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-11567</v>
      </c>
      <c r="H16" s="252">
        <f>SUM(H13:H15)</f>
        <v>-3613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-25895</v>
      </c>
      <c r="H18" s="244">
        <f>SUM(H19:H20)</f>
        <v>-25695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-25895</v>
      </c>
      <c r="H20" s="231">
        <v>-25695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79845</v>
      </c>
      <c r="D22" s="231">
        <v>84840</v>
      </c>
      <c r="E22" s="286" t="s">
        <v>990</v>
      </c>
      <c r="F22" s="230" t="s">
        <v>991</v>
      </c>
      <c r="G22" s="231">
        <v>-32189</v>
      </c>
      <c r="H22" s="231">
        <v>-200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-58084</v>
      </c>
      <c r="H23" s="252">
        <f>H19+H21+H20+H22</f>
        <v>-25895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106374</v>
      </c>
      <c r="H24" s="252">
        <f>H11+H16+H23</f>
        <v>126958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79845</v>
      </c>
      <c r="D25" s="252">
        <f>SUM(D21:D24)</f>
        <v>84840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26944</v>
      </c>
      <c r="D27" s="244">
        <f>SUM(D28:D31)</f>
        <v>42435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26944</v>
      </c>
      <c r="D28" s="231">
        <v>42435</v>
      </c>
      <c r="E28" s="125" t="s">
        <v>125</v>
      </c>
      <c r="F28" s="262" t="s">
        <v>208</v>
      </c>
      <c r="G28" s="244">
        <f>SUM(G29:G31)</f>
        <v>415</v>
      </c>
      <c r="H28" s="244">
        <f>SUM(H29:H31)</f>
        <v>317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206</v>
      </c>
      <c r="H29" s="258">
        <v>209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209</v>
      </c>
      <c r="H30" s="258">
        <v>108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26944</v>
      </c>
      <c r="D37" s="243">
        <f>SUM(D32:D36)+D27</f>
        <v>42435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415</v>
      </c>
      <c r="H40" s="259">
        <f>SUM(H32:H39)+H28+H27</f>
        <v>317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106789</v>
      </c>
      <c r="D45" s="259">
        <f>D25+D37+D43+D44</f>
        <v>127275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106789</v>
      </c>
      <c r="D47" s="608">
        <f>D18+D45</f>
        <v>127275</v>
      </c>
      <c r="E47" s="264" t="s">
        <v>35</v>
      </c>
      <c r="F47" s="223" t="s">
        <v>221</v>
      </c>
      <c r="G47" s="609">
        <f>G24+G40</f>
        <v>106789</v>
      </c>
      <c r="H47" s="609">
        <f>H24+H40</f>
        <v>127275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180</v>
      </c>
      <c r="H12" s="245">
        <v>936</v>
      </c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4125</v>
      </c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15492</v>
      </c>
      <c r="D14" s="245"/>
      <c r="E14" s="136" t="s">
        <v>940</v>
      </c>
      <c r="F14" s="372" t="s">
        <v>813</v>
      </c>
      <c r="G14" s="245"/>
      <c r="H14" s="245">
        <v>8170</v>
      </c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4031</v>
      </c>
      <c r="D16" s="245">
        <v>4347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19523</v>
      </c>
      <c r="D18" s="248">
        <f>SUM(D12:D16)</f>
        <v>8472</v>
      </c>
      <c r="E18" s="138" t="s">
        <v>20</v>
      </c>
      <c r="F18" s="373" t="s">
        <v>817</v>
      </c>
      <c r="G18" s="248">
        <f>SUM(G12:G17)</f>
        <v>180</v>
      </c>
      <c r="H18" s="248">
        <f>SUM(H12:H17)</f>
        <v>9106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12846</v>
      </c>
      <c r="D21" s="245">
        <v>834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12846</v>
      </c>
      <c r="D25" s="248">
        <f>SUM(D20:D24)</f>
        <v>834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32369</v>
      </c>
      <c r="D26" s="248">
        <f>D18+D25</f>
        <v>9306</v>
      </c>
      <c r="E26" s="250" t="s">
        <v>40</v>
      </c>
      <c r="F26" s="373" t="s">
        <v>819</v>
      </c>
      <c r="G26" s="248">
        <f>G18+G25</f>
        <v>180</v>
      </c>
      <c r="H26" s="248">
        <f>H18+H25</f>
        <v>9106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32189</v>
      </c>
      <c r="H27" s="284">
        <f>IF((D26-H26)&gt;0,D26-H26,0)</f>
        <v>200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32189</v>
      </c>
      <c r="H29" s="248">
        <f>H27</f>
        <v>200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32369</v>
      </c>
      <c r="D30" s="248">
        <f>D26+D28+D29</f>
        <v>9306</v>
      </c>
      <c r="E30" s="250" t="s">
        <v>827</v>
      </c>
      <c r="F30" s="373" t="s">
        <v>822</v>
      </c>
      <c r="G30" s="248">
        <f>G26+G29</f>
        <v>32369</v>
      </c>
      <c r="H30" s="248">
        <f>H26+H29</f>
        <v>9306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SLOVAKIA SAX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54047</v>
      </c>
      <c r="D13" s="523">
        <v>-42322</v>
      </c>
      <c r="E13" s="524">
        <f>SUM(C13:D13)</f>
        <v>11725</v>
      </c>
      <c r="F13" s="523">
        <v>16626</v>
      </c>
      <c r="G13" s="523"/>
      <c r="H13" s="524">
        <f>SUM(F13:G13)</f>
        <v>16626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-12846</v>
      </c>
      <c r="E18" s="524">
        <f t="shared" si="0"/>
        <v>-12846</v>
      </c>
      <c r="F18" s="523"/>
      <c r="G18" s="523">
        <v>-834</v>
      </c>
      <c r="H18" s="524">
        <f t="shared" si="1"/>
        <v>-834</v>
      </c>
    </row>
    <row r="19" spans="1:8" ht="21" customHeight="1">
      <c r="A19" s="520" t="s">
        <v>985</v>
      </c>
      <c r="B19" s="241" t="s">
        <v>836</v>
      </c>
      <c r="C19" s="527">
        <f>SUM(C13:C14,C16:C18)</f>
        <v>54047</v>
      </c>
      <c r="D19" s="527">
        <f>SUM(D13:D14,D16:D18)</f>
        <v>-55168</v>
      </c>
      <c r="E19" s="524">
        <f t="shared" si="0"/>
        <v>-1121</v>
      </c>
      <c r="F19" s="527">
        <f>SUM(F13:F14,F16:F18)</f>
        <v>16626</v>
      </c>
      <c r="G19" s="527">
        <f>SUM(G13:G14,G16:G18)</f>
        <v>-834</v>
      </c>
      <c r="H19" s="524">
        <f t="shared" si="1"/>
        <v>15792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>
        <v>20137</v>
      </c>
      <c r="G21" s="523"/>
      <c r="H21" s="524">
        <f>SUM(F21:G21)</f>
        <v>20137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-427</v>
      </c>
      <c r="E23" s="524">
        <f t="shared" si="2"/>
        <v>-427</v>
      </c>
      <c r="F23" s="523"/>
      <c r="G23" s="523">
        <v>-579</v>
      </c>
      <c r="H23" s="524">
        <f t="shared" si="3"/>
        <v>-579</v>
      </c>
    </row>
    <row r="24" spans="1:8" ht="12.75">
      <c r="A24" s="522" t="s">
        <v>961</v>
      </c>
      <c r="B24" s="95" t="s">
        <v>840</v>
      </c>
      <c r="C24" s="523">
        <v>180</v>
      </c>
      <c r="D24" s="523"/>
      <c r="E24" s="524">
        <f t="shared" si="2"/>
        <v>180</v>
      </c>
      <c r="F24" s="523">
        <v>936</v>
      </c>
      <c r="G24" s="523"/>
      <c r="H24" s="524">
        <f t="shared" si="3"/>
        <v>936</v>
      </c>
    </row>
    <row r="25" spans="1:8" ht="12.75">
      <c r="A25" s="530" t="s">
        <v>962</v>
      </c>
      <c r="B25" s="95" t="s">
        <v>841</v>
      </c>
      <c r="C25" s="523"/>
      <c r="D25" s="523">
        <v>-1132</v>
      </c>
      <c r="E25" s="524">
        <f t="shared" si="2"/>
        <v>-1132</v>
      </c>
      <c r="F25" s="523"/>
      <c r="G25" s="523">
        <v>-1224</v>
      </c>
      <c r="H25" s="524">
        <f t="shared" si="3"/>
        <v>-1224</v>
      </c>
    </row>
    <row r="26" spans="1:8" ht="12.75">
      <c r="A26" s="530" t="s">
        <v>963</v>
      </c>
      <c r="B26" s="95" t="s">
        <v>842</v>
      </c>
      <c r="C26" s="523"/>
      <c r="D26" s="523">
        <v>-2495</v>
      </c>
      <c r="E26" s="524">
        <f t="shared" si="2"/>
        <v>-2495</v>
      </c>
      <c r="F26" s="523"/>
      <c r="G26" s="523">
        <v>-2537</v>
      </c>
      <c r="H26" s="524">
        <f t="shared" si="3"/>
        <v>-2537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180</v>
      </c>
      <c r="D29" s="527">
        <f>SUM(D21:D28)</f>
        <v>-4054</v>
      </c>
      <c r="E29" s="524">
        <f t="shared" si="2"/>
        <v>-3874</v>
      </c>
      <c r="F29" s="527">
        <f>SUM(F21:F28)</f>
        <v>21073</v>
      </c>
      <c r="G29" s="527">
        <f>SUM(G21:G28)</f>
        <v>-4340</v>
      </c>
      <c r="H29" s="524">
        <f t="shared" si="3"/>
        <v>16733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54227</v>
      </c>
      <c r="D37" s="527">
        <f t="shared" si="5"/>
        <v>-59222</v>
      </c>
      <c r="E37" s="527">
        <f t="shared" si="5"/>
        <v>-4995</v>
      </c>
      <c r="F37" s="527">
        <f t="shared" si="5"/>
        <v>37699</v>
      </c>
      <c r="G37" s="527">
        <f t="shared" si="5"/>
        <v>-5174</v>
      </c>
      <c r="H37" s="527">
        <f t="shared" si="5"/>
        <v>32525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84840</v>
      </c>
      <c r="F38" s="527"/>
      <c r="G38" s="527"/>
      <c r="H38" s="533">
        <v>52315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79845</v>
      </c>
      <c r="F39" s="527"/>
      <c r="G39" s="527"/>
      <c r="H39" s="527">
        <f>SUM(H37:H38)</f>
        <v>84840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79845</v>
      </c>
      <c r="F40" s="524"/>
      <c r="G40" s="524"/>
      <c r="H40" s="523">
        <v>84840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156466</v>
      </c>
      <c r="D14" s="610">
        <f>'1-SB'!H13</f>
        <v>-3613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-25895</v>
      </c>
      <c r="I14" s="610">
        <f aca="true" t="shared" si="0" ref="I14:I36">SUM(C14:H14)</f>
        <v>126958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156466</v>
      </c>
      <c r="D18" s="611">
        <f t="shared" si="2"/>
        <v>-3613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-25895</v>
      </c>
      <c r="I18" s="610">
        <f t="shared" si="0"/>
        <v>126958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19559</v>
      </c>
      <c r="D19" s="611">
        <f t="shared" si="3"/>
        <v>-7954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11605</v>
      </c>
      <c r="J19" s="105"/>
    </row>
    <row r="20" spans="1:10" ht="15">
      <c r="A20" s="205" t="s">
        <v>225</v>
      </c>
      <c r="B20" s="82" t="s">
        <v>863</v>
      </c>
      <c r="C20" s="236">
        <v>78233</v>
      </c>
      <c r="D20" s="236">
        <v>-24307</v>
      </c>
      <c r="E20" s="236"/>
      <c r="F20" s="236"/>
      <c r="G20" s="236"/>
      <c r="H20" s="236"/>
      <c r="I20" s="610">
        <f t="shared" si="0"/>
        <v>53926</v>
      </c>
      <c r="J20" s="105"/>
    </row>
    <row r="21" spans="1:10" ht="15">
      <c r="A21" s="205" t="s">
        <v>226</v>
      </c>
      <c r="B21" s="82" t="s">
        <v>864</v>
      </c>
      <c r="C21" s="236">
        <v>-58674</v>
      </c>
      <c r="D21" s="236">
        <v>16353</v>
      </c>
      <c r="E21" s="236"/>
      <c r="F21" s="236"/>
      <c r="G21" s="236"/>
      <c r="H21" s="236"/>
      <c r="I21" s="610">
        <f t="shared" si="0"/>
        <v>-42321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-32189</v>
      </c>
      <c r="I22" s="610">
        <f t="shared" si="0"/>
        <v>-32189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176025</v>
      </c>
      <c r="D34" s="611">
        <f t="shared" si="7"/>
        <v>-11567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-58084</v>
      </c>
      <c r="I34" s="610">
        <f t="shared" si="0"/>
        <v>106374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176025</v>
      </c>
      <c r="D36" s="614">
        <f t="shared" si="8"/>
        <v>-11567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-58084</v>
      </c>
      <c r="I36" s="610">
        <f t="shared" si="0"/>
        <v>106374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SLOVAKIA SAX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80000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40000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54047.41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42322.21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0.8114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0.6043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110962.39171109999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56734.17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1111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2492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-0.2552378604880454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-0.0974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-0.2552378604880454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0.1082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415</v>
      </c>
      <c r="D33" s="285">
        <f>SUM(D34:D36)</f>
        <v>415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206</v>
      </c>
      <c r="D34" s="242">
        <v>206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209</v>
      </c>
      <c r="D35" s="242">
        <v>209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415</v>
      </c>
      <c r="D46" s="285">
        <f>SUM(D32+D33+D37+D38+D39+D40+D41+D42+D43+D44)</f>
        <v>415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14" sqref="D14:X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44926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669</v>
      </c>
      <c r="I12" s="577" t="s">
        <v>776</v>
      </c>
      <c r="J12" s="54" t="s">
        <v>1503</v>
      </c>
      <c r="K12" s="54" t="s">
        <v>1504</v>
      </c>
      <c r="L12" s="54" t="s">
        <v>1494</v>
      </c>
      <c r="M12" s="54" t="s">
        <v>1494</v>
      </c>
      <c r="N12" s="298">
        <v>338</v>
      </c>
      <c r="O12" s="578" t="s">
        <v>1085</v>
      </c>
      <c r="P12" s="298">
        <v>42.050345</v>
      </c>
      <c r="Q12" s="298">
        <v>0</v>
      </c>
      <c r="R12" s="81">
        <v>1.95583</v>
      </c>
      <c r="S12" s="55"/>
      <c r="T12" s="55">
        <v>14213</v>
      </c>
      <c r="U12" s="55">
        <v>14213</v>
      </c>
      <c r="V12" s="306">
        <v>0.13309423255204186</v>
      </c>
      <c r="W12" s="306">
        <v>5.039362189695309E-05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44926</v>
      </c>
      <c r="D13" s="56">
        <v>2</v>
      </c>
      <c r="E13" s="56" t="s">
        <v>1505</v>
      </c>
      <c r="F13" s="56" t="s">
        <v>1506</v>
      </c>
      <c r="G13" s="57" t="s">
        <v>263</v>
      </c>
      <c r="H13" s="57" t="s">
        <v>669</v>
      </c>
      <c r="I13" s="57" t="s">
        <v>776</v>
      </c>
      <c r="J13" s="57" t="s">
        <v>1503</v>
      </c>
      <c r="K13" s="57" t="s">
        <v>1507</v>
      </c>
      <c r="L13" s="57" t="s">
        <v>1494</v>
      </c>
      <c r="M13" s="57" t="s">
        <v>1494</v>
      </c>
      <c r="N13" s="299">
        <v>283</v>
      </c>
      <c r="O13" s="58" t="s">
        <v>1085</v>
      </c>
      <c r="P13" s="299">
        <v>44.98409</v>
      </c>
      <c r="Q13" s="299">
        <v>0</v>
      </c>
      <c r="R13" s="293">
        <v>1.95583</v>
      </c>
      <c r="S13" s="46"/>
      <c r="T13" s="46">
        <v>12731</v>
      </c>
      <c r="U13" s="46">
        <v>12731</v>
      </c>
      <c r="V13" s="307">
        <v>0.11921639869274925</v>
      </c>
      <c r="W13" s="307">
        <v>0.0005009416995907501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26944</v>
      </c>
      <c r="V212" s="632">
        <f>SUM(V12:V211)</f>
        <v>0.25231063124479114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26944</v>
      </c>
      <c r="V264" s="644">
        <f>V212+V263</f>
        <v>0.25231063124479114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