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<sst xmlns="http://schemas.openxmlformats.org/spreadsheetml/2006/main" count="3268" uniqueCount="1536">
  <si>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</si>
  <si>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</si>
  <si>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</si>
  <si>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</si>
  <si>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</si>
  <si>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</si>
  <si>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</si>
  <si>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</si>
  <si>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</si>
  <si>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</si>
  <si>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</si>
  <si>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</si>
  <si>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</si>
  <si>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</si>
  <si>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</si>
  <si>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</si>
  <si>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</si>
  <si>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</si>
  <si>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</si>
  <si>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</si>
  <si>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</si>
  <si>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</si>
  <si>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</si>
  <si>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</si>
  <si>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</si>
  <si>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</si>
  <si>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</si>
  <si>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</si>
  <si>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</si>
  <si>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</si>
  <si>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</si>
  <si>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</si>
  <si>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</si>
  <si>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</si>
  <si>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</si>
  <si>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</si>
  <si>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</si>
  <si>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</si>
  <si>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</si>
  <si>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</si>
  <si>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</si>
  <si>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</si>
  <si>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</si>
  <si>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</si>
  <si>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</si>
  <si>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</si>
  <si>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</si>
  <si>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</si>
  <si>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</si>
  <si>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</si>
  <si>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</si>
  <si>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</si>
  <si>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</si>
  <si>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</si>
  <si>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</si>
  <si>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</si>
  <si>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</si>
  <si>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</si>
  <si>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</si>
  <si>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</si>
  <si>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</si>
  <si>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</si>
  <si>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</si>
  <si>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</si>
  <si>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</si>
  <si>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</si>
  <si>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</si>
  <si>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</si>
  <si>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</si>
  <si>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</si>
  <si>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</si>
  <si>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</si>
  <si>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</si>
  <si>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</si>
  <si>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</si>
  <si>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</si>
  <si>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</si>
  <si>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</si>
  <si>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</si>
  <si>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</si>
  <si>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</si>
  <si>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</si>
  <si>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</si>
  <si>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</si>
  <si>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</si>
  <si>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</si>
  <si>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</si>
  <si>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</si>
  <si>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</si>
  <si>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</si>
  <si>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</si>
  <si>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</si>
  <si>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</si>
  <si>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</si>
  <si>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</si>
  <si>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</si>
  <si>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</si>
  <si>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</si>
  <si>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</si>
  <si>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</si>
  <si>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</si>
  <si>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</si>
  <si>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</si>
  <si>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</si>
  <si>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</si>
  <si>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</si>
  <si>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</si>
  <si>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</si>
  <si>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</si>
  <si>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</si>
  <si>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</si>
  <si>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</si>
  <si>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</si>
  <si>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</si>
  <si>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</si>
  <si>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</si>
  <si>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</si>
  <si>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</si>
  <si>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</si>
  <si>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</si>
  <si>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</si>
  <si>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</si>
  <si>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</si>
  <si>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</si>
  <si>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</si>
  <si>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</si>
  <si>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</si>
  <si>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</si>
  <si>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</si>
  <si>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</si>
  <si>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</si>
  <si>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</si>
  <si>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</si>
  <si>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</si>
  <si>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</si>
  <si>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</si>
  <si>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</si>
  <si>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</si>
  <si>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</si>
  <si>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</si>
  <si>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</si>
  <si>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</si>
  <si>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</si>
  <si>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</si>
  <si>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</si>
  <si>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</si>
  <si>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</si>
  <si>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</si>
  <si>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</si>
  <si>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</si>
  <si>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</si>
  <si>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</si>
  <si>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</si>
  <si>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</si>
  <si>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</si>
  <si>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</si>
  <si>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</si>
  <si>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</si>
  <si>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</si>
  <si>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</si>
  <si>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</si>
  <si>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</si>
  <si>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</si>
  <si>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</si>
  <si>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</si>
  <si>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</si>
  <si>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</si>
  <si>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</si>
  <si>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</si>
  <si>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</si>
  <si>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</si>
  <si>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</si>
  <si>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</si>
  <si>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</si>
  <si>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</si>
  <si>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</si>
  <si>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</si>
  <si>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</si>
  <si>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</si>
  <si>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</si>
  <si>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</si>
  <si>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</si>
  <si>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</si>
  <si>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</si>
  <si>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</si>
  <si>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</si>
  <si>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</si>
  <si>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</si>
  <si>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</si>
  <si>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</si>
  <si>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</si>
  <si>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</si>
  <si>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</si>
  <si>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</si>
  <si>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</si>
  <si>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</si>
  <si>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</si>
  <si>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</si>
  <si>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</si>
  <si>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</si>
  <si>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</si>
  <si>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</si>
  <si>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</si>
  <si>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</si>
  <si>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</si>
  <si>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</si>
  <si>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</si>
  <si>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</si>
  <si>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</si>
  <si>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</si>
  <si>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</si>
  <si>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</si>
  <si>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</si>
  <si>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</si>
  <si>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</si>
  <si>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</si>
  <si>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</si>
  <si>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</si>
  <si>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</si>
  <si>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</si>
  <si>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</si>
  <si>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</si>
  <si>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</si>
  <si>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</si>
  <si>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</si>
  <si>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</si>
  <si>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</si>
  <si>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</si>
  <si>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</si>
  <si>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</si>
  <si>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</si>
  <si>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</si>
  <si>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</si>
  <si>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</si>
  <si>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</si>
  <si>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</si>
  <si>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</si>
  <si>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</si>
  <si>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</si>
  <si>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</si>
  <si>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</si>
  <si>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</si>
  <si>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</si>
  <si>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</si>
  <si>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</si>
  <si>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</si>
  <si>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</si>
  <si>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</si>
  <si>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</si>
  <si>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</si>
  <si>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</si>
  <si>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</si>
  <si>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</si>
  <si>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</si>
  <si>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</si>
  <si>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</si>
  <si>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</si>
  <si>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</si>
  <si>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</si>
  <si>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</si>
  <si>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</si>
  <si>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</si>
  <si>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</si>
  <si>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</si>
  <si>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</si>
  <si>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</si>
  <si>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</si>
  <si>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</si>
  <si>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</si>
  <si>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</si>
  <si>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</si>
  <si>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</si>
  <si>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</si>
  <si>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</si>
  <si>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</si>
  <si>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</si>
  <si>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</si>
  <si>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</si>
  <si>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</si>
  <si>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</si>
  <si>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</si>
  <si>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</si>
  <si>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</si>
  <si>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</si>
  <si>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</si>
  <si>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</si>
  <si>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</si>
  <si>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</si>
  <si>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</si>
  <si>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</si>
  <si>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</si>
  <si>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</si>
  <si>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</si>
  <si>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</si>
  <si>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</si>
  <si>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</si>
  <si>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</si>
  <si>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</si>
  <si>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</si>
  <si>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</si>
  <si>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</si>
  <si>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</si>
  <si>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</si>
  <si>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</si>
  <si>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</si>
  <si>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</si>
  <si>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</si>
  <si>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</si>
  <si>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</si>
  <si>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</si>
  <si>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</si>
  <si>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</si>
  <si>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</si>
  <si>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</si>
  <si>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</si>
  <si>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</si>
  <si>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</si>
  <si>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</si>
  <si>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</si>
  <si>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</si>
  <si>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</si>
  <si>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</si>
  <si>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</si>
  <si>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</si>
  <si>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</si>
  <si>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</si>
  <si>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</si>
  <si>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</si>
  <si>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</si>
  <si>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</si>
  <si>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</si>
  <si>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</si>
  <si>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</si>
  <si>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</si>
  <si>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</si>
  <si>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</si>
  <si>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</si>
  <si>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</si>
  <si>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</si>
  <si>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</si>
  <si>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</si>
  <si>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</si>
  <si>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</si>
  <si>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</si>
  <si>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</si>
  <si>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</si>
  <si>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</si>
  <si>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</si>
  <si>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</si>
  <si>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</si>
  <si>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</si>
  <si>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</si>
  <si>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</si>
  <si>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</si>
  <si>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</si>
  <si>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</si>
  <si>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</si>
  <si>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</si>
  <si>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</si>
  <si>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</si>
  <si>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</si>
  <si>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</si>
  <si>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</si>
  <si>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</si>
  <si>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</si>
  <si>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</si>
  <si>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</si>
  <si>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</si>
  <si>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</si>
  <si>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</si>
  <si>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</si>
  <si>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</si>
  <si>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</si>
  <si>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</si>
  <si>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</si>
  <si>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</si>
  <si>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</si>
  <si>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</si>
  <si>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</si>
  <si>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</si>
  <si>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</si>
  <si>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</si>
  <si>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</si>
  <si>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</si>
  <si>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</si>
  <si>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</si>
  <si>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</si>
  <si>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</si>
  <si>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</si>
  <si>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</si>
  <si>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</si>
  <si>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</si>
  <si>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</si>
  <si>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</si>
  <si>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</si>
  <si>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</si>
  <si>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</si>
  <si>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</si>
  <si>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</si>
  <si>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</si>
  <si>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</si>
  <si>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</si>
  <si>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</si>
  <si>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</si>
  <si>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</si>
  <si>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</si>
  <si>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</si>
  <si>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</si>
  <si>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</si>
  <si>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</si>
  <si>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</si>
  <si>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</si>
  <si>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</si>
  <si>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</si>
  <si>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</si>
  <si>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</si>
  <si>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</si>
  <si>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</si>
  <si>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</si>
  <si>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</si>
  <si>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</si>
  <si>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</si>
  <si>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</si>
  <si>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</si>
  <si>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</si>
  <si>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</si>
  <si>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</si>
  <si>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</si>
  <si>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</si>
  <si>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</si>
  <si>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</si>
  <si>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</si>
  <si>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</si>
  <si>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</si>
  <si>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</si>
  <si>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</si>
  <si>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</si>
  <si>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</si>
  <si>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</si>
  <si>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</si>
  <si>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</si>
  <si>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</si>
  <si>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</si>
  <si>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</si>
  <si>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</si>
  <si>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</si>
  <si>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</si>
  <si>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</si>
  <si>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</si>
  <si>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</si>
  <si>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</si>
  <si>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</si>
  <si>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</si>
  <si>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</si>
  <si>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</si>
  <si>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</si>
  <si>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</si>
  <si>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</si>
  <si>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</si>
  <si>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</si>
  <si>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</si>
  <si>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</si>
  <si>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</si>
  <si>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</si>
  <si>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</si>
  <si>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</si>
  <si>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</si>
  <si>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</si>
  <si>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</si>
  <si>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</si>
  <si>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</si>
  <si>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</si>
  <si>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</si>
  <si>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</si>
  <si>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</si>
  <si>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</si>
  <si>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</si>
  <si>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</si>
  <si>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</si>
  <si>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</si>
  <si>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</si>
  <si>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</si>
  <si>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</si>
  <si>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</si>
  <si>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</si>
  <si>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</si>
  <si>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</si>
  <si>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</si>
  <si>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</si>
  <si>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</si>
  <si>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</si>
  <si>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</si>
  <si>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</si>
  <si>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</si>
  <si>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</si>
  <si>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</si>
  <si>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</si>
  <si>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</si>
  <si>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</si>
  <si>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</si>
  <si>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</si>
  <si>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</si>
  <si>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</si>
  <si>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</si>
  <si>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</si>
  <si>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</si>
  <si>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</si>
  <si>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</si>
  <si>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</si>
  <si>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</si>
  <si>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</si>
  <si>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</si>
  <si>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</si>
  <si>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</si>
  <si>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</si>
  <si>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</si>
  <si>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</si>
  <si>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</si>
  <si>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</si>
  <si>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</si>
  <si>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</si>
  <si>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</si>
  <si>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</si>
  <si>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</si>
  <si>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</si>
  <si>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</si>
  <si>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</si>
  <si>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</si>
  <si>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</si>
  <si>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</si>
  <si>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</si>
  <si>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</si>
  <si>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</si>
  <si>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</si>
  <si>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</si>
  <si>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</si>
  <si>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</si>
  <si>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</si>
  <si>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</si>
  <si>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</si>
  <si>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</si>
  <si>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</si>
  <si>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</si>
  <si>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</si>
  <si>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</si>
  <si>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</si>
  <si>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</si>
  <si>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</si>
  <si>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</si>
  <si>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</si>
  <si>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</si>
  <si>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</si>
  <si>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</si>
  <si>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</si>
  <si>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</si>
  <si>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</si>
  <si>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</si>
  <si>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</si>
  <si>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</si>
  <si>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</si>
  <si>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</si>
  <si>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</si>
  <si>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</si>
  <si>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</si>
  <si>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</si>
  <si>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</si>
  <si>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</si>
  <si>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</si>
  <si>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</si>
  <si>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</si>
  <si>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</si>
  <si>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</si>
  <si>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</si>
  <si>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</si>
  <si>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</si>
  <si>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</si>
  <si>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</si>
  <si>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</si>
  <si>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</si>
  <si>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</si>
  <si>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</si>
  <si>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</si>
  <si>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</si>
  <si>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</si>
  <si>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</si>
  <si>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</si>
  <si>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</si>
  <si>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</si>
  <si>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</si>
  <si>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</si>
  <si>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</si>
  <si>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</si>
  <si>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</si>
  <si>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</si>
  <si>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</si>
  <si>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</si>
  <si>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</si>
  <si>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</si>
  <si>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</si>
  <si>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</si>
  <si>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</si>
  <si>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</si>
  <si>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</si>
  <si>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</si>
  <si>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</si>
  <si>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</si>
  <si>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</si>
  <si>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</si>
  <si>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</si>
  <si>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</si>
  <si>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</si>
  <si>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</si>
  <si>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</si>
  <si>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</si>
  <si>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</si>
  <si>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</si>
  <si>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</si>
  <si>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</si>
  <si>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</si>
  <si>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</si>
  <si>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</si>
  <si>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</si>
  <si>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</si>
  <si>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</si>
  <si>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</si>
  <si>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</si>
  <si>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</si>
  <si>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</si>
  <si>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</si>
  <si>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</si>
  <si>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</si>
  <si>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</si>
  <si>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</si>
  <si>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</si>
  <si>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</si>
  <si>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</si>
  <si>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</si>
  <si>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</si>
  <si>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</si>
  <si>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</si>
  <si>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</si>
  <si>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</si>
  <si>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</si>
  <si>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</si>
  <si>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</si>
  <si>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</si>
  <si>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</si>
  <si>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</si>
  <si>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</si>
  <si>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</si>
  <si>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</si>
  <si>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</si>
  <si>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</si>
  <si>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</si>
  <si>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</si>
  <si>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</si>
  <si>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</si>
  <si>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</si>
  <si>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</si>
  <si>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</si>
  <si>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</si>
  <si>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</si>
  <si>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</si>
  <si>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</si>
  <si>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</si>
  <si>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</si>
  <si>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</si>
  <si>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</si>
  <si>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</si>
  <si>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</si>
  <si>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</si>
  <si>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</si>
  <si>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</si>
  <si>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</si>
  <si>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</si>
  <si>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</si>
  <si>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</si>
  <si>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</si>
  <si>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</si>
  <si>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</si>
  <si>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</si>
  <si>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</si>
  <si>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</si>
  <si>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</si>
  <si>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</si>
  <si>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</si>
  <si>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</si>
  <si>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</si>
  <si>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</si>
  <si>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</si>
  <si>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</si>
  <si>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</si>
  <si>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</si>
  <si>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</si>
  <si>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</si>
  <si>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</si>
  <si>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</si>
  <si>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</si>
  <si>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</si>
  <si>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</si>
  <si>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</si>
  <si>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</si>
  <si>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</si>
  <si>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</si>
  <si>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</si>
  <si>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</si>
  <si>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</si>
  <si>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</si>
  <si>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</si>
  <si>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</si>
  <si>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</si>
  <si>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</si>
  <si>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</si>
  <si>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</si>
  <si>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</si>
  <si>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</si>
  <si>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</si>
  <si>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</si>
  <si>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</si>
  <si>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</si>
  <si>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</si>
  <si>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</si>
  <si>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</si>
  <si>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</si>
  <si>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</si>
  <si>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</si>
  <si>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</si>
  <si>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</si>
  <si>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</si>
  <si>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</si>
  <si>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</si>
  <si>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</si>
  <si>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</si>
  <si>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</si>
  <si>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</si>
  <si>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</si>
  <si>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</si>
  <si>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</si>
  <si>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</si>
  <si>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</si>
  <si>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</si>
  <si>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</si>
  <si>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</si>
  <si>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</si>
  <si>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</si>
  <si>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</si>
  <si>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</si>
  <si>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</si>
  <si>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</si>
  <si>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</si>
  <si>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</si>
  <si>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</si>
  <si>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</si>
  <si>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</si>
  <si>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</si>
  <si>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</si>
  <si>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</si>
  <si>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</si>
  <si>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</si>
  <si>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</si>
  <si>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</si>
  <si>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</si>
  <si>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</si>
  <si>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</si>
  <si>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</si>
  <si>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</si>
  <si>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</si>
  <si>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</si>
  <si>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</si>
  <si>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</si>
  <si>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</si>
  <si>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</si>
  <si>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</si>
  <si>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</si>
  <si>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</si>
  <si>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</si>
  <si>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</si>
  <si>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</si>
  <si>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</si>
  <si>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</si>
  <si>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</si>
  <si>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</si>
  <si>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</si>
  <si>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</si>
  <si>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</si>
  <si>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</si>
  <si>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</si>
  <si>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</si>
  <si>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</si>
  <si>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</si>
  <si>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</si>
  <si>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</si>
  <si>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</si>
  <si>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</si>
  <si>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</si>
  <si>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</si>
  <si>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</si>
  <si>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</si>
  <si>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</si>
  <si>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</si>
  <si>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</si>
  <si>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</si>
  <si>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</si>
  <si>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</si>
  <si>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</si>
  <si>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</si>
  <si>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</si>
  <si>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</si>
  <si>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</si>
  <si>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</si>
  <si>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</si>
  <si>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</si>
  <si>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</si>
  <si>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</si>
  <si>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</si>
  <si>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</si>
  <si>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</si>
  <si>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</si>
  <si>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</si>
  <si>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</si>
  <si>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</si>
  <si>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</si>
  <si>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</si>
  <si>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</si>
  <si>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</si>
  <si>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</si>
  <si>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</si>
  <si>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</si>
  <si>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</si>
  <si>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</si>
  <si>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</si>
  <si>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</si>
  <si>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</si>
  <si>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</si>
  <si>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</si>
  <si>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</si>
  <si>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</si>
  <si>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</si>
  <si>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</si>
  <si>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</si>
  <si>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</si>
  <si>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</si>
  <si>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</si>
  <si>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</si>
  <si>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</si>
  <si>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</si>
  <si>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</si>
  <si>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</si>
  <si>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</si>
  <si>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</si>
  <si>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</si>
  <si>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</si>
  <si>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</si>
  <si>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</si>
  <si>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</si>
  <si>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</si>
  <si>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</si>
  <si>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</si>
  <si>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</si>
  <si>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</si>
  <si>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</si>
  <si>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</si>
  <si>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</si>
  <si>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</si>
  <si>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</si>
  <si>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</si>
  <si>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</si>
  <si>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</si>
  <si>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</si>
  <si>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</si>
  <si>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</si>
  <si>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</si>
  <si>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</si>
  <si>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</si>
  <si>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</si>
  <si>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</si>
  <si>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</si>
  <si>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</si>
  <si>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</si>
  <si>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</si>
  <si>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</si>
  <si>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</si>
  <si>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</si>
  <si>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</si>
  <si>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</si>
  <si>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</si>
  <si>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</si>
  <si>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</si>
  <si>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</si>
  <si>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</si>
  <si>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</si>
  <si>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</si>
  <si>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</si>
  <si>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</si>
  <si>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</si>
  <si>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</si>
  <si>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</si>
  <si>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</si>
  <si>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</si>
  <si>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</si>
  <si>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</si>
  <si>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</si>
  <si>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</si>
  <si>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</si>
  <si>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</si>
  <si>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</si>
  <si>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</si>
  <si>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</si>
  <si>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</si>
  <si>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</si>
  <si>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</si>
  <si>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</si>
  <si>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</si>
  <si>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</si>
  <si>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</si>
  <si>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</si>
  <si>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</si>
  <si>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</si>
  <si>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</si>
  <si>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</si>
  <si>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</si>
  <si>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</si>
  <si>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</si>
  <si>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</si>
  <si>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</si>
  <si>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</si>
  <si>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</si>
  <si>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</si>
  <si>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</si>
  <si>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</si>
  <si>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</si>
  <si>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</si>
  <si>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</si>
  <si>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</si>
  <si>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</si>
  <si>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</si>
  <si>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</si>
  <si>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</si>
  <si>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</si>
  <si>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</si>
  <si>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</si>
  <si>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</si>
  <si>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</si>
  <si>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</si>
  <si>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</si>
  <si>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</si>
  <si>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</si>
  <si>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</si>
  <si>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</si>
  <si>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</si>
  <si>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</si>
  <si>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</si>
  <si>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</si>
  <si>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</si>
  <si>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</si>
  <si>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</si>
  <si>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</si>
  <si>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</si>
  <si>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</si>
  <si>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</si>
  <si>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</si>
  <si>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</si>
  <si>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</si>
  <si>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</si>
  <si>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</si>
  <si>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</si>
  <si>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</si>
  <si>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</si>
  <si>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</si>
  <si>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</si>
  <si>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</si>
  <si>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</si>
  <si>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</si>
  <si>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</si>
  <si>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</si>
  <si>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</si>
  <si>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</si>
  <si>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</si>
  <si>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</si>
  <si>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</si>
  <si>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</si>
  <si>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</si>
  <si>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</si>
  <si>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</si>
  <si>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</si>
  <si>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</si>
  <si>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</si>
  <si>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</si>
  <si>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</si>
  <si>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</si>
  <si>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</si>
  <si>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</si>
  <si>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</si>
  <si>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</si>
  <si>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</si>
  <si>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</si>
  <si>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</si>
  <si>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</si>
  <si>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</si>
  <si>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</si>
  <si>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</si>
  <si>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</si>
  <si>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</si>
  <si>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</si>
  <si>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</si>
  <si>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</si>
  <si>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</si>
  <si>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</si>
  <si>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</si>
  <si>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</si>
  <si>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</si>
  <si>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</si>
  <si>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</si>
  <si>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</si>
  <si>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</si>
  <si>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</si>
  <si>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</si>
  <si>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</si>
  <si>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</si>
  <si>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</si>
  <si>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</si>
  <si>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</si>
  <si>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</si>
  <si>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</si>
  <si>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</si>
  <si>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</si>
  <si>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</si>
  <si>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</si>
  <si>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</si>
  <si>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</si>
  <si>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</si>
  <si>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</si>
  <si>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</si>
  <si>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</si>
  <si>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</si>
  <si>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</si>
  <si>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</si>
  <si>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</si>
  <si>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</si>
  <si>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</si>
  <si>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</si>
  <si>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</si>
  <si>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</si>
  <si>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</si>
  <si>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</si>
  <si>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</si>
  <si>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</si>
  <si>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</si>
  <si>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</si>
  <si>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</si>
  <si>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</si>
  <si>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</si>
  <si>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</si>
  <si>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</si>
  <si>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</si>
  <si>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</si>
  <si>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</si>
  <si>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</si>
  <si>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</si>
  <si>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</si>
  <si>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</si>
  <si>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</si>
  <si>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</si>
  <si>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</si>
  <si>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</si>
  <si>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</si>
  <si>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</si>
  <si>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</si>
  <si>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</si>
  <si>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</si>
  <si>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</si>
  <si>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</si>
  <si>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</si>
  <si>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</si>
  <si>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</si>
  <si>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</si>
  <si>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</si>
  <si>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</si>
  <si>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</si>
  <si>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</si>
  <si>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</si>
  <si>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</si>
  <si>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</si>
  <si>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</si>
  <si>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</si>
  <si>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</si>
  <si>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</si>
  <si>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</si>
  <si>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</si>
  <si>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</si>
  <si>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</si>
  <si>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</si>
  <si>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</si>
  <si>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</si>
  <si>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</si>
  <si>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</si>
  <si>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</si>
  <si>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</si>
  <si>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</si>
  <si>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</si>
  <si>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</si>
  <si>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</si>
  <si>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</si>
  <si>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</si>
  <si>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</si>
  <si>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</si>
  <si>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</si>
  <si>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</si>
  <si>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</si>
  <si>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</si>
  <si>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</si>
  <si>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</si>
  <si>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</si>
  <si>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</si>
  <si>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</si>
  <si>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</si>
  <si>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</si>
  <si>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</si>
  <si>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</si>
  <si>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</si>
  <si>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</si>
  <si>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</si>
  <si>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</si>
  <si>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</si>
  <si>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</si>
  <si>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</si>
  <si>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</si>
  <si>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</si>
  <si>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</si>
  <si>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</si>
  <si>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</si>
  <si>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</si>
  <si>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</si>
  <si>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</si>
  <si>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</si>
  <si>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</si>
  <si>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</si>
  <si>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</si>
  <si>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</si>
  <si>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</si>
  <si>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</si>
  <si>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</si>
  <si>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</si>
  <si>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</si>
  <si>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</si>
  <si>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</si>
  <si>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</si>
  <si>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</si>
  <si>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</si>
  <si>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</si>
  <si>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</si>
  <si>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</si>
  <si>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</si>
  <si>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</si>
  <si>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</si>
  <si>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</si>
  <si>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</si>
  <si>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</si>
  <si>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</si>
  <si>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</si>
  <si>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</si>
  <si>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</si>
  <si>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</si>
  <si>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</si>
  <si>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</si>
  <si>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</si>
  <si>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</si>
  <si>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</si>
  <si>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</si>
  <si>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</si>
  <si>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</si>
  <si>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</si>
  <si>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</si>
  <si>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</si>
  <si>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</si>
  <si>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</si>
  <si>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</si>
  <si>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</si>
  <si>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</si>
  <si>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</si>
  <si>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</si>
  <si>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</si>
  <si>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</si>
  <si>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</si>
  <si>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</si>
  <si>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</si>
  <si>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</si>
  <si>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</si>
  <si>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</si>
  <si>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</si>
  <si>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</si>
  <si>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</si>
  <si>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</si>
  <si>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</si>
  <si>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</si>
  <si>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</si>
  <si>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</si>
  <si>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</si>
  <si>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</si>
  <si>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</si>
  <si>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</si>
  <si>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</si>
  <si>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</si>
  <si>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</si>
  <si>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</si>
  <si>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</si>
  <si>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</si>
  <si>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</si>
  <si>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</si>
  <si>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</si>
  <si>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</si>
  <si>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</si>
  <si>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</si>
  <si>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</si>
  <si>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</si>
  <si>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</si>
  <si>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</si>
  <si>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</si>
  <si>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</si>
  <si>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</si>
  <si>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</si>
  <si>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</si>
  <si>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</si>
  <si>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</si>
  <si>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</si>
  <si>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</si>
  <si>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</si>
  <si>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</si>
  <si>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</si>
  <si>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</si>
  <si>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</si>
  <si>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</si>
  <si>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</si>
  <si>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</si>
  <si>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</si>
  <si>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</si>
  <si>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</si>
  <si>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</si>
  <si>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</si>
  <si>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</si>
  <si>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</si>
  <si>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</si>
  <si>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</si>
  <si>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</si>
  <si>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</si>
  <si>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</si>
  <si>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</si>
  <si>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</si>
  <si>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</si>
  <si>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</si>
  <si>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</si>
  <si>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</si>
  <si>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</si>
  <si>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</si>
  <si>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</si>
  <si>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</si>
  <si>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</si>
  <si>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</si>
  <si>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</si>
  <si>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</si>
  <si>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</si>
  <si>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</si>
  <si>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</si>
  <si>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</si>
  <si>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</si>
  <si>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</si>
  <si>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</si>
  <si>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</si>
  <si>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</si>
  <si>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</si>
  <si>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</si>
  <si>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</si>
  <si>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</si>
  <si>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</si>
  <si>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</si>
  <si>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</si>
  <si>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</si>
  <si>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</si>
  <si>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</si>
  <si>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</si>
  <si>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</si>
  <si>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</si>
  <si>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</si>
  <si>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</si>
  <si>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</si>
  <si>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</si>
  <si>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</si>
  <si>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</si>
  <si>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</si>
  <si>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</si>
  <si>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</si>
  <si>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</si>
  <si>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</si>
  <si>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</si>
  <si>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</si>
  <si>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</si>
  <si>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</si>
  <si>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</si>
  <si>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</si>
  <si>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</si>
  <si>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</si>
  <si>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</si>
  <si>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</si>
  <si>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</si>
  <si>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</si>
  <si>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</si>
  <si>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</si>
  <si>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</si>
  <si>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</si>
  <si>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</si>
  <si>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</si>
  <si>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</si>
  <si>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</si>
  <si>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</si>
  <si>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</si>
  <si>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</si>
  <si>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</si>
  <si>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</si>
  <si>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</si>
  <si>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</si>
  <si>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</si>
  <si>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</si>
  <si>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</si>
  <si>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</si>
  <si>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</si>
  <si>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</si>
  <si>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</si>
  <si>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</si>
  <si>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</si>
  <si>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</si>
  <si>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</si>
  <si>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</si>
  <si>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</si>
  <si>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</si>
  <si>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</si>
  <si>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</si>
  <si>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</si>
  <si>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</si>
  <si>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</si>
  <si>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</si>
  <si>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</si>
  <si>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</si>
  <si>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</si>
  <si>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</si>
  <si>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</si>
  <si>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</si>
  <si>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</si>
  <si>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</si>
  <si>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</si>
  <si>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</si>
  <si>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</si>
  <si>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</si>
  <si>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</si>
  <si>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</si>
  <si>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</si>
  <si>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</si>
  <si>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</si>
  <si>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</si>
  <si>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</si>
  <si>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</si>
  <si>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</si>
  <si>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</si>
  <si>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</si>
  <si>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</si>
  <si>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</si>
  <si>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</si>
  <si>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</si>
  <si>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</si>
  <si>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</si>
  <si>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</si>
  <si>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</si>
  <si>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</si>
  <si>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</si>
  <si>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</si>
  <si>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</si>
  <si>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</si>
  <si>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</si>
  <si>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</si>
  <si>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</si>
  <si>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</si>
  <si>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</si>
  <si>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</si>
  <si>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</si>
  <si>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</si>
  <si>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</si>
  <si>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</si>
  <si>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</si>
  <si>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</si>
  <si>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</si>
  <si>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</si>
  <si>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</si>
  <si>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</si>
  <si>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</si>
  <si>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</si>
  <si>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</si>
  <si>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</si>
  <si>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</si>
  <si>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</si>
  <si>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</si>
  <si>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</si>
  <si>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</si>
  <si>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</si>
  <si>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</si>
  <si>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</si>
  <si>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</si>
  <si>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</si>
  <si>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</si>
  <si>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</si>
  <si>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</si>
  <si>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</si>
  <si>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</si>
  <si>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</si>
  <si>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</si>
  <si>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</si>
  <si>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</si>
  <si>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</si>
  <si>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</si>
  <si>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</si>
  <si>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</si>
  <si>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</si>
  <si>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</si>
  <si>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</si>
  <si>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</si>
  <si>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</si>
  <si>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</si>
  <si>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</si>
  <si>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</si>
  <si>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</si>
  <si>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</si>
  <si>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</si>
  <si>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</si>
  <si>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</si>
  <si>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</si>
  <si>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</si>
  <si>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</si>
  <si>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</si>
  <si>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</si>
  <si>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</si>
  <si>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</si>
  <si>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</si>
  <si>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</si>
  <si>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</si>
  <si>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</si>
  <si>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</si>
  <si>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</si>
  <si>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</si>
  <si>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</si>
  <si>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</si>
  <si>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</si>
  <si>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</si>
  <si>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</si>
  <si>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</si>
  <si>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</si>
  <si>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</si>
  <si>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</si>
  <si>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</si>
  <si>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</si>
  <si>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</si>
  <si>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</si>
  <si>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</si>
  <si>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</si>
  <si>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</si>
  <si>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</si>
  <si>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</si>
  <si>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</si>
  <si>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</si>
  <si>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</si>
  <si>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</si>
  <si>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</si>
  <si>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</si>
  <si>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</si>
  <si>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</si>
  <si>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</si>
  <si>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</si>
  <si>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</si>
  <si>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</si>
  <si>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</si>
  <si>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</si>
  <si>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</si>
  <si>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</si>
  <si>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</si>
  <si>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</si>
  <si>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</si>
  <si>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</si>
  <si>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</si>
  <si>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</si>
  <si>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</si>
  <si>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</si>
  <si>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</si>
  <si>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</si>
  <si>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</si>
  <si>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</si>
  <si>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</si>
  <si>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</si>
  <si>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</si>
  <si>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</si>
  <si>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</si>
  <si>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</si>
  <si>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</si>
  <si>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ZAVAROVALNICA TRIGLAV DD</t>
  </si>
  <si>
    <t>SI0021111651</t>
  </si>
  <si>
    <t>Ljubljana Stock Exchange,Inc.</t>
  </si>
  <si>
    <t>ZVTG SV</t>
  </si>
  <si>
    <t>--</t>
  </si>
  <si>
    <t>POZAVAROVALNICA SAVA DD</t>
  </si>
  <si>
    <t>SI0021110513</t>
  </si>
  <si>
    <t>POSR SV</t>
  </si>
  <si>
    <t>CINKARNA CELJE</t>
  </si>
  <si>
    <t>SI0031103805</t>
  </si>
  <si>
    <t>CICG SV</t>
  </si>
  <si>
    <t>KRKA</t>
  </si>
  <si>
    <t>SI0031102120</t>
  </si>
  <si>
    <t>KRKG SV</t>
  </si>
  <si>
    <t>LUKA KOPER</t>
  </si>
  <si>
    <t>SI0031101346</t>
  </si>
  <si>
    <t>LKPG SV</t>
  </si>
  <si>
    <t>PETROL DD LJUBLJANA</t>
  </si>
  <si>
    <t>SI0031102153</t>
  </si>
  <si>
    <t>PETG SV</t>
  </si>
  <si>
    <t>NOVA LJUBLJANSKA BANKA DD</t>
  </si>
  <si>
    <t>SI0021117344</t>
  </si>
  <si>
    <t>NLBR SV</t>
  </si>
  <si>
    <t>TELEKOM SLOVENIJE DD</t>
  </si>
  <si>
    <t>SI0031104290</t>
  </si>
  <si>
    <t>TLSG SV</t>
  </si>
  <si>
    <t>SALUS DD</t>
  </si>
  <si>
    <t>SI0031110453</t>
  </si>
  <si>
    <t>SALR SV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</si>
  <si>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</si>
  <si>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Ръст в пазарната цена на позицията KRKA</t>
  </si>
  <si>
    <t>Спад в пазарната цена на позицията</t>
  </si>
  <si>
    <t>11.04.2022 г.</t>
  </si>
  <si>
    <t>По причини извън контрола на УД „Експат Асет Мениджмънт“ ЕАД: Ръст в пазарната цена на позицията Petrol DD Ljubljana.</t>
  </si>
  <si>
    <t>Намаляване на теглото на съответната позиция в портфейла на фонда</t>
  </si>
  <si>
    <t>13.06.2022 г.</t>
  </si>
  <si>
    <t>По причини извън контрола на УД „Експат Асет Мениджмънт“ ЕАД: Ръст в пазарната цена на позицията KRKA.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</si>
</sst>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SLOVENIA SBI TOP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SLOVENIA SBI TOP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SLOVENIA SBI TOP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SLOVENIA SBI TOP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1528</v>
      </c>
      <c r="C11" s="585" t="s">
        <v>1529</v>
      </c>
      <c r="D11" s="585" t="s">
        <v>1530</v>
      </c>
      <c r="E11" s="599">
        <v>44524</v>
      </c>
      <c r="F11" s="599">
        <v>44531</v>
      </c>
      <c r="G11" s="599">
        <v>44705</v>
      </c>
      <c r="H11" s="599" t="s">
        <v>1531</v>
      </c>
    </row>
    <row r="12" spans="1:8" ht="15.75">
      <c r="A12" s="588">
        <v>2</v>
      </c>
      <c r="B12" s="585" t="s">
        <v>1528</v>
      </c>
      <c r="C12" s="585" t="s">
        <v>1532</v>
      </c>
      <c r="D12" s="585" t="s">
        <v>1533</v>
      </c>
      <c r="E12" s="599">
        <v>44544</v>
      </c>
      <c r="F12" s="599">
        <v>44551</v>
      </c>
      <c r="G12" s="599">
        <v>44726</v>
      </c>
      <c r="H12" s="599" t="s">
        <v>1534</v>
      </c>
    </row>
    <row r="13" spans="1:8" ht="15.75">
      <c r="A13" s="588">
        <v>3</v>
      </c>
      <c r="B13" s="585" t="s">
        <v>1528</v>
      </c>
      <c r="C13" s="585" t="s">
        <v>1535</v>
      </c>
      <c r="D13" s="585"/>
      <c r="E13" s="599">
        <v>44735</v>
      </c>
      <c r="F13" s="599">
        <v>44742</v>
      </c>
      <c r="G13" s="599">
        <v>44918</v>
      </c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" sqref="M4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SLOVENIA SBI TOP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5849295</v>
      </c>
      <c r="E11" s="348">
        <f>'1-SB'!D47</f>
        <v>6408613</v>
      </c>
      <c r="F11" s="346"/>
    </row>
    <row r="12" spans="2:6" ht="15.75">
      <c r="B12" s="342"/>
      <c r="C12" s="342" t="s">
        <v>1353</v>
      </c>
      <c r="D12" s="347">
        <f>'1-SB'!G47</f>
        <v>5849295</v>
      </c>
      <c r="E12" s="348">
        <f>'1-SB'!H47</f>
        <v>6408613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458727</v>
      </c>
      <c r="E19" s="347">
        <f>'1-SB'!C25</f>
        <v>458727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458727</v>
      </c>
      <c r="E20" s="357">
        <f>'1-SB'!C22</f>
        <v>458727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5026483</v>
      </c>
      <c r="E26" s="361">
        <f>'1-SB'!G11</f>
        <v>5026483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-1216562</v>
      </c>
      <c r="E27" s="361">
        <f>'1-SB'!G16</f>
        <v>-1216562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2811431</v>
      </c>
      <c r="E28" s="361">
        <f>'1-SB'!G19+'1-SB'!G21</f>
        <v>2811431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-780182</v>
      </c>
      <c r="E29" s="361">
        <f>'1-SB'!G20+'1-SB'!G22</f>
        <v>-780182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5841170</v>
      </c>
      <c r="E30" s="363">
        <f>'1-SB'!G24</f>
        <v>5841170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8125</v>
      </c>
      <c r="E44" s="357">
        <f>'1-SB'!G40</f>
        <v>8125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5390568</v>
      </c>
      <c r="E47" s="357">
        <f>'1-SB'!C16+'1-SB'!C37</f>
        <v>5390568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Slovenia SBI TOP UCITS ETF</v>
      </c>
      <c r="B3" s="387" t="str">
        <f aca="true" t="shared" si="1" ref="B3:B34">dfRG</f>
        <v>05-000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Slovenia SBI TOP UCITS ETF</v>
      </c>
      <c r="B4" s="387" t="str">
        <f t="shared" si="1"/>
        <v>05-000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Slovenia SBI TOP UCITS ETF</v>
      </c>
      <c r="B5" s="387" t="str">
        <f t="shared" si="1"/>
        <v>05-000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Slovenia SBI TOP UCITS ETF</v>
      </c>
      <c r="B6" s="387" t="str">
        <f t="shared" si="1"/>
        <v>05-000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Slovenia SBI TOP UCITS ETF</v>
      </c>
      <c r="B7" s="387" t="str">
        <f t="shared" si="1"/>
        <v>05-000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Slovenia SBI TOP UCITS ETF</v>
      </c>
      <c r="B8" s="387" t="str">
        <f t="shared" si="1"/>
        <v>05-000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Slovenia SBI TOP UCITS ETF</v>
      </c>
      <c r="B9" s="387" t="str">
        <f t="shared" si="1"/>
        <v>05-000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Slovenia SBI TOP UCITS ETF</v>
      </c>
      <c r="B10" s="387" t="str">
        <f t="shared" si="1"/>
        <v>05-000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Slovenia SBI TOP UCITS ETF</v>
      </c>
      <c r="B11" s="387" t="str">
        <f t="shared" si="1"/>
        <v>05-000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Slovenia SBI TOP UCITS ETF</v>
      </c>
      <c r="B12" s="387" t="str">
        <f t="shared" si="1"/>
        <v>05-000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Slovenia SBI TOP UCITS ETF</v>
      </c>
      <c r="B13" s="387" t="str">
        <f t="shared" si="1"/>
        <v>05-000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Slovenia SBI TOP UCITS ETF</v>
      </c>
      <c r="B14" s="387" t="str">
        <f t="shared" si="1"/>
        <v>05-000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Slovenia SBI TOP UCITS ETF</v>
      </c>
      <c r="B15" s="387" t="str">
        <f t="shared" si="1"/>
        <v>05-000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458727</v>
      </c>
    </row>
    <row r="16" spans="1:7" ht="15.75">
      <c r="A16" s="386" t="str">
        <f t="shared" si="0"/>
        <v>Expat Slovenia SBI TOP UCITS ETF</v>
      </c>
      <c r="B16" s="387" t="str">
        <f t="shared" si="1"/>
        <v>05-000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Slovenia SBI TOP UCITS ETF</v>
      </c>
      <c r="B17" s="387" t="str">
        <f t="shared" si="1"/>
        <v>05-000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Slovenia SBI TOP UCITS ETF</v>
      </c>
      <c r="B18" s="387" t="str">
        <f t="shared" si="1"/>
        <v>05-000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458727</v>
      </c>
    </row>
    <row r="19" spans="1:7" ht="15.75">
      <c r="A19" s="386" t="str">
        <f t="shared" si="0"/>
        <v>Expat Slovenia SBI TOP UCITS ETF</v>
      </c>
      <c r="B19" s="387" t="str">
        <f t="shared" si="1"/>
        <v>05-000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Slovenia SBI TOP UCITS ETF</v>
      </c>
      <c r="B20" s="387" t="str">
        <f t="shared" si="1"/>
        <v>05-000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5390568</v>
      </c>
    </row>
    <row r="21" spans="1:7" ht="15.75">
      <c r="A21" s="386" t="str">
        <f t="shared" si="0"/>
        <v>Expat Slovenia SBI TOP UCITS ETF</v>
      </c>
      <c r="B21" s="387" t="str">
        <f t="shared" si="1"/>
        <v>05-000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5390568</v>
      </c>
    </row>
    <row r="22" spans="1:7" ht="15.75">
      <c r="A22" s="386" t="str">
        <f t="shared" si="0"/>
        <v>Expat Slovenia SBI TOP UCITS ETF</v>
      </c>
      <c r="B22" s="387" t="str">
        <f t="shared" si="1"/>
        <v>05-000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Slovenia SBI TOP UCITS ETF</v>
      </c>
      <c r="B23" s="387" t="str">
        <f t="shared" si="1"/>
        <v>05-000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Slovenia SBI TOP UCITS ETF</v>
      </c>
      <c r="B24" s="387" t="str">
        <f t="shared" si="1"/>
        <v>05-000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Slovenia SBI TOP UCITS ETF</v>
      </c>
      <c r="B25" s="387" t="str">
        <f t="shared" si="1"/>
        <v>05-000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Slovenia SBI TOP UCITS ETF</v>
      </c>
      <c r="B26" s="387" t="str">
        <f t="shared" si="1"/>
        <v>05-000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Slovenia SBI TOP UCITS ETF</v>
      </c>
      <c r="B27" s="387" t="str">
        <f t="shared" si="1"/>
        <v>05-000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Slovenia SBI TOP UCITS ETF</v>
      </c>
      <c r="B28" s="387" t="str">
        <f t="shared" si="1"/>
        <v>05-000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Slovenia SBI TOP UCITS ETF</v>
      </c>
      <c r="B29" s="387" t="str">
        <f t="shared" si="1"/>
        <v>05-000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Slovenia SBI TOP UCITS ETF</v>
      </c>
      <c r="B30" s="387" t="str">
        <f t="shared" si="1"/>
        <v>05-000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5390568</v>
      </c>
    </row>
    <row r="31" spans="1:7" ht="15.75">
      <c r="A31" s="386" t="str">
        <f t="shared" si="0"/>
        <v>Expat Slovenia SBI TOP UCITS ETF</v>
      </c>
      <c r="B31" s="387" t="str">
        <f t="shared" si="1"/>
        <v>05-000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Slovenia SBI TOP UCITS ETF</v>
      </c>
      <c r="B32" s="387" t="str">
        <f t="shared" si="1"/>
        <v>05-000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Slovenia SBI TOP UCITS ETF</v>
      </c>
      <c r="B33" s="387" t="str">
        <f t="shared" si="1"/>
        <v>05-000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Slovenia SBI TOP UCITS ETF</v>
      </c>
      <c r="B34" s="387" t="str">
        <f t="shared" si="1"/>
        <v>05-000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Slovenia SBI TOP UCITS ETF</v>
      </c>
      <c r="B35" s="387" t="str">
        <f aca="true" t="shared" si="4" ref="B35:B58">dfRG</f>
        <v>05-000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Slovenia SBI TOP UCITS ETF</v>
      </c>
      <c r="B36" s="387" t="str">
        <f t="shared" si="4"/>
        <v>05-000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Slovenia SBI TOP UCITS ETF</v>
      </c>
      <c r="B37" s="387" t="str">
        <f t="shared" si="4"/>
        <v>05-000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Slovenia SBI TOP UCITS ETF</v>
      </c>
      <c r="B38" s="387" t="str">
        <f t="shared" si="4"/>
        <v>05-000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5849295</v>
      </c>
    </row>
    <row r="39" spans="1:7" ht="15.75">
      <c r="A39" s="386" t="str">
        <f t="shared" si="3"/>
        <v>Expat Slovenia SBI TOP UCITS ETF</v>
      </c>
      <c r="B39" s="387" t="str">
        <f t="shared" si="4"/>
        <v>05-000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5849295</v>
      </c>
    </row>
    <row r="40" spans="1:7" ht="15.75">
      <c r="A40" s="405" t="str">
        <f t="shared" si="3"/>
        <v>Expat Slovenia SBI TOP UCITS ETF</v>
      </c>
      <c r="B40" s="406" t="str">
        <f t="shared" si="4"/>
        <v>05-000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Slovenia SBI TOP UCITS ETF</v>
      </c>
      <c r="B41" s="406" t="str">
        <f t="shared" si="4"/>
        <v>05-000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5026483</v>
      </c>
    </row>
    <row r="42" spans="1:7" ht="15.75">
      <c r="A42" s="405" t="str">
        <f t="shared" si="3"/>
        <v>Expat Slovenia SBI TOP UCITS ETF</v>
      </c>
      <c r="B42" s="406" t="str">
        <f t="shared" si="4"/>
        <v>05-000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Slovenia SBI TOP UCITS ETF</v>
      </c>
      <c r="B43" s="406" t="str">
        <f t="shared" si="4"/>
        <v>05-000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-1216562</v>
      </c>
    </row>
    <row r="44" spans="1:7" ht="15.75">
      <c r="A44" s="405" t="str">
        <f t="shared" si="3"/>
        <v>Expat Slovenia SBI TOP UCITS ETF</v>
      </c>
      <c r="B44" s="406" t="str">
        <f t="shared" si="4"/>
        <v>05-000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Slovenia SBI TOP UCITS ETF</v>
      </c>
      <c r="B45" s="406" t="str">
        <f t="shared" si="4"/>
        <v>05-000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Slovenia SBI TOP UCITS ETF</v>
      </c>
      <c r="B46" s="406" t="str">
        <f t="shared" si="4"/>
        <v>05-000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-1216562</v>
      </c>
    </row>
    <row r="47" spans="1:7" ht="15.75">
      <c r="A47" s="405" t="str">
        <f t="shared" si="3"/>
        <v>Expat Slovenia SBI TOP UCITS ETF</v>
      </c>
      <c r="B47" s="406" t="str">
        <f t="shared" si="4"/>
        <v>05-000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Slovenia SBI TOP UCITS ETF</v>
      </c>
      <c r="B48" s="406" t="str">
        <f t="shared" si="4"/>
        <v>05-000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2612221</v>
      </c>
    </row>
    <row r="49" spans="1:7" ht="15.75">
      <c r="A49" s="405" t="str">
        <f t="shared" si="3"/>
        <v>Expat Slovenia SBI TOP UCITS ETF</v>
      </c>
      <c r="B49" s="406" t="str">
        <f t="shared" si="4"/>
        <v>05-000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2811431</v>
      </c>
    </row>
    <row r="50" spans="1:7" ht="15.75">
      <c r="A50" s="405" t="str">
        <f t="shared" si="3"/>
        <v>Expat Slovenia SBI TOP UCITS ETF</v>
      </c>
      <c r="B50" s="406" t="str">
        <f t="shared" si="4"/>
        <v>05-000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-199210</v>
      </c>
    </row>
    <row r="51" spans="1:7" ht="15.75">
      <c r="A51" s="405" t="str">
        <f t="shared" si="3"/>
        <v>Expat Slovenia SBI TOP UCITS ETF</v>
      </c>
      <c r="B51" s="406" t="str">
        <f t="shared" si="4"/>
        <v>05-000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Slovenia SBI TOP UCITS ETF</v>
      </c>
      <c r="B52" s="406" t="str">
        <f t="shared" si="4"/>
        <v>05-000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-580972</v>
      </c>
    </row>
    <row r="53" spans="1:7" ht="15.75">
      <c r="A53" s="405" t="str">
        <f t="shared" si="3"/>
        <v>Expat Slovenia SBI TOP UCITS ETF</v>
      </c>
      <c r="B53" s="406" t="str">
        <f t="shared" si="4"/>
        <v>05-000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2031249</v>
      </c>
    </row>
    <row r="54" spans="1:7" ht="15.75">
      <c r="A54" s="405" t="str">
        <f t="shared" si="3"/>
        <v>Expat Slovenia SBI TOP UCITS ETF</v>
      </c>
      <c r="B54" s="406" t="str">
        <f t="shared" si="4"/>
        <v>05-000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5841170</v>
      </c>
    </row>
    <row r="55" spans="1:7" ht="15.75">
      <c r="A55" s="405" t="str">
        <f t="shared" si="3"/>
        <v>Expat Slovenia SBI TOP UCITS ETF</v>
      </c>
      <c r="B55" s="406" t="str">
        <f t="shared" si="4"/>
        <v>05-000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Slovenia SBI TOP UCITS ETF</v>
      </c>
      <c r="B56" s="406" t="str">
        <f t="shared" si="4"/>
        <v>05-000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Slovenia SBI TOP UCITS ETF</v>
      </c>
      <c r="B57" s="406" t="str">
        <f t="shared" si="4"/>
        <v>05-000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8125</v>
      </c>
    </row>
    <row r="58" spans="1:7" ht="15.75">
      <c r="A58" s="405" t="str">
        <f t="shared" si="3"/>
        <v>Expat Slovenia SBI TOP UCITS ETF</v>
      </c>
      <c r="B58" s="406" t="str">
        <f t="shared" si="4"/>
        <v>05-000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3209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4916</v>
      </c>
    </row>
    <row r="60" spans="1:7" ht="15.75">
      <c r="A60" s="405" t="str">
        <f aca="true" t="shared" si="6" ref="A60:A81">dfName</f>
        <v>Expat Slovenia SBI TOP UCITS ETF</v>
      </c>
      <c r="B60" s="406" t="str">
        <f aca="true" t="shared" si="7" ref="B60:B81">dfRG</f>
        <v>05-000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Slovenia SBI TOP UCITS ETF</v>
      </c>
      <c r="B61" s="406" t="str">
        <f t="shared" si="7"/>
        <v>05-000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Slovenia SBI TOP UCITS ETF</v>
      </c>
      <c r="B62" s="406" t="str">
        <f t="shared" si="7"/>
        <v>05-000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Slovenia SBI TOP UCITS ETF</v>
      </c>
      <c r="B63" s="406" t="str">
        <f t="shared" si="7"/>
        <v>05-000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Slovenia SBI TOP UCITS ETF</v>
      </c>
      <c r="B64" s="406" t="str">
        <f t="shared" si="7"/>
        <v>05-000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Slovenia SBI TOP UCITS ETF</v>
      </c>
      <c r="B65" s="406" t="str">
        <f t="shared" si="7"/>
        <v>05-000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Slovenia SBI TOP UCITS ETF</v>
      </c>
      <c r="B66" s="406" t="str">
        <f t="shared" si="7"/>
        <v>05-000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Slovenia SBI TOP UCITS ETF</v>
      </c>
      <c r="B67" s="406" t="str">
        <f t="shared" si="7"/>
        <v>05-000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Slovenia SBI TOP UCITS ETF</v>
      </c>
      <c r="B68" s="406" t="str">
        <f t="shared" si="7"/>
        <v>05-000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Slovenia SBI TOP UCITS ETF</v>
      </c>
      <c r="B69" s="406" t="str">
        <f t="shared" si="7"/>
        <v>05-000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8125</v>
      </c>
    </row>
    <row r="70" spans="1:7" ht="15.75">
      <c r="A70" s="405" t="str">
        <f t="shared" si="6"/>
        <v>Expat Slovenia SBI TOP UCITS ETF</v>
      </c>
      <c r="B70" s="406" t="str">
        <f t="shared" si="7"/>
        <v>05-000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5849295</v>
      </c>
    </row>
    <row r="71" spans="1:7" ht="15.75">
      <c r="A71" s="423" t="str">
        <f t="shared" si="6"/>
        <v>Expat Slovenia SBI TOP UCITS ETF</v>
      </c>
      <c r="B71" s="424" t="str">
        <f t="shared" si="7"/>
        <v>05-000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Slovenia SBI TOP UCITS ETF</v>
      </c>
      <c r="B72" s="424" t="str">
        <f t="shared" si="7"/>
        <v>05-000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Slovenia SBI TOP UCITS ETF</v>
      </c>
      <c r="B73" s="424" t="str">
        <f t="shared" si="7"/>
        <v>05-000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Slovenia SBI TOP UCITS ETF</v>
      </c>
      <c r="B74" s="424" t="str">
        <f t="shared" si="7"/>
        <v>05-000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3137</v>
      </c>
    </row>
    <row r="75" spans="1:7" ht="31.5">
      <c r="A75" s="423" t="str">
        <f t="shared" si="6"/>
        <v>Expat Slovenia SBI TOP UCITS ETF</v>
      </c>
      <c r="B75" s="424" t="str">
        <f t="shared" si="7"/>
        <v>05-000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624251</v>
      </c>
    </row>
    <row r="76" spans="1:7" ht="15.75">
      <c r="A76" s="423" t="str">
        <f t="shared" si="6"/>
        <v>Expat Slovenia SBI TOP UCITS ETF</v>
      </c>
      <c r="B76" s="424" t="str">
        <f t="shared" si="7"/>
        <v>05-000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39</v>
      </c>
    </row>
    <row r="77" spans="1:7" ht="15.75">
      <c r="A77" s="423" t="str">
        <f t="shared" si="6"/>
        <v>Expat Slovenia SBI TOP UCITS ETF</v>
      </c>
      <c r="B77" s="424" t="str">
        <f t="shared" si="7"/>
        <v>05-000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55645</v>
      </c>
    </row>
    <row r="78" spans="1:7" ht="15.75">
      <c r="A78" s="423" t="str">
        <f t="shared" si="6"/>
        <v>Expat Slovenia SBI TOP UCITS ETF</v>
      </c>
      <c r="B78" s="424" t="str">
        <f t="shared" si="7"/>
        <v>05-000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683072</v>
      </c>
    </row>
    <row r="79" spans="1:7" ht="15.75">
      <c r="A79" s="423" t="str">
        <f t="shared" si="6"/>
        <v>Expat Slovenia SBI TOP UCITS ETF</v>
      </c>
      <c r="B79" s="424" t="str">
        <f t="shared" si="7"/>
        <v>05-000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Slovenia SBI TOP UCITS ETF</v>
      </c>
      <c r="B80" s="424" t="str">
        <f t="shared" si="7"/>
        <v>05-000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Slovenia SBI TOP UCITS ETF</v>
      </c>
      <c r="B81" s="424" t="str">
        <f t="shared" si="7"/>
        <v>05-000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30252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Slovenia SBI TOP UCITS ETF</v>
      </c>
      <c r="B83" s="424" t="str">
        <f aca="true" t="shared" si="10" ref="B83:B109">dfRG</f>
        <v>05-000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Slovenia SBI TOP UCITS ETF</v>
      </c>
      <c r="B84" s="424" t="str">
        <f t="shared" si="10"/>
        <v>05-000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Slovenia SBI TOP UCITS ETF</v>
      </c>
      <c r="B85" s="424" t="str">
        <f t="shared" si="10"/>
        <v>05-000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30252</v>
      </c>
    </row>
    <row r="86" spans="1:7" ht="15.75">
      <c r="A86" s="423" t="str">
        <f t="shared" si="9"/>
        <v>Expat Slovenia SBI TOP UCITS ETF</v>
      </c>
      <c r="B86" s="424" t="str">
        <f t="shared" si="10"/>
        <v>05-000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713324</v>
      </c>
    </row>
    <row r="87" spans="1:7" ht="15.75">
      <c r="A87" s="423" t="str">
        <f t="shared" si="9"/>
        <v>Expat Slovenia SBI TOP UCITS ETF</v>
      </c>
      <c r="B87" s="424" t="str">
        <f t="shared" si="10"/>
        <v>05-000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Slovenia SBI TOP UCITS ETF</v>
      </c>
      <c r="B88" s="424" t="str">
        <f t="shared" si="10"/>
        <v>05-000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Slovenia SBI TOP UCITS ETF</v>
      </c>
      <c r="B89" s="424" t="str">
        <f t="shared" si="10"/>
        <v>05-000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Slovenia SBI TOP UCITS ETF</v>
      </c>
      <c r="B90" s="424" t="str">
        <f t="shared" si="10"/>
        <v>05-000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713324</v>
      </c>
    </row>
    <row r="91" spans="1:7" ht="15.75">
      <c r="A91" s="434" t="str">
        <f t="shared" si="9"/>
        <v>Expat Slovenia SBI TOP UCITS ETF</v>
      </c>
      <c r="B91" s="435" t="str">
        <f t="shared" si="10"/>
        <v>05-000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Slovenia SBI TOP UCITS ETF</v>
      </c>
      <c r="B92" s="435" t="str">
        <f t="shared" si="10"/>
        <v>05-000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Slovenia SBI TOP UCITS ETF</v>
      </c>
      <c r="B93" s="435" t="str">
        <f t="shared" si="10"/>
        <v>05-000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132348</v>
      </c>
    </row>
    <row r="94" spans="1:7" ht="31.5">
      <c r="A94" s="434" t="str">
        <f t="shared" si="9"/>
        <v>Expat Slovenia SBI TOP UCITS ETF</v>
      </c>
      <c r="B94" s="435" t="str">
        <f t="shared" si="10"/>
        <v>05-000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4</v>
      </c>
    </row>
    <row r="95" spans="1:7" ht="31.5">
      <c r="A95" s="434" t="str">
        <f t="shared" si="9"/>
        <v>Expat Slovenia SBI TOP UCITS ETF</v>
      </c>
      <c r="B95" s="435" t="str">
        <f t="shared" si="10"/>
        <v>05-000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Slovenia SBI TOP UCITS ETF</v>
      </c>
      <c r="B96" s="435" t="str">
        <f t="shared" si="10"/>
        <v>05-000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Slovenia SBI TOP UCITS ETF</v>
      </c>
      <c r="B97" s="435" t="str">
        <f t="shared" si="10"/>
        <v>05-000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Slovenia SBI TOP UCITS ETF</v>
      </c>
      <c r="B98" s="435" t="str">
        <f t="shared" si="10"/>
        <v>05-000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Slovenia SBI TOP UCITS ETF</v>
      </c>
      <c r="B99" s="435" t="str">
        <f t="shared" si="10"/>
        <v>05-000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132352</v>
      </c>
    </row>
    <row r="100" spans="1:7" ht="15.75">
      <c r="A100" s="434" t="str">
        <f t="shared" si="9"/>
        <v>Expat Slovenia SBI TOP UCITS ETF</v>
      </c>
      <c r="B100" s="435" t="str">
        <f t="shared" si="10"/>
        <v>05-000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Slovenia SBI TOP UCITS ETF</v>
      </c>
      <c r="B101" s="435" t="str">
        <f t="shared" si="10"/>
        <v>05-000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Slovenia SBI TOP UCITS ETF</v>
      </c>
      <c r="B102" s="435" t="str">
        <f t="shared" si="10"/>
        <v>05-000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132352</v>
      </c>
    </row>
    <row r="103" spans="1:7" ht="15.75">
      <c r="A103" s="434" t="str">
        <f t="shared" si="9"/>
        <v>Expat Slovenia SBI TOP UCITS ETF</v>
      </c>
      <c r="B103" s="435" t="str">
        <f t="shared" si="10"/>
        <v>05-000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580972</v>
      </c>
    </row>
    <row r="104" spans="1:7" ht="15.75">
      <c r="A104" s="434" t="str">
        <f t="shared" si="9"/>
        <v>Expat Slovenia SBI TOP UCITS ETF</v>
      </c>
      <c r="B104" s="435" t="str">
        <f t="shared" si="10"/>
        <v>05-000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Slovenia SBI TOP UCITS ETF</v>
      </c>
      <c r="B105" s="435" t="str">
        <f t="shared" si="10"/>
        <v>05-000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580972</v>
      </c>
    </row>
    <row r="106" spans="1:7" ht="15.75">
      <c r="A106" s="434" t="str">
        <f t="shared" si="9"/>
        <v>Expat Slovenia SBI TOP UCITS ETF</v>
      </c>
      <c r="B106" s="435" t="str">
        <f t="shared" si="10"/>
        <v>05-000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713324</v>
      </c>
    </row>
    <row r="107" spans="1:7" ht="15.75">
      <c r="A107" s="446" t="str">
        <f t="shared" si="9"/>
        <v>Expat Slovenia SBI TOP UCITS ETF</v>
      </c>
      <c r="B107" s="447" t="str">
        <f t="shared" si="10"/>
        <v>05-000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Slovenia SBI TOP UCITS ETF</v>
      </c>
      <c r="B108" s="447" t="str">
        <f t="shared" si="10"/>
        <v>05-000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22363</v>
      </c>
    </row>
    <row r="109" spans="1:7" ht="31.5">
      <c r="A109" s="446" t="str">
        <f t="shared" si="9"/>
        <v>Expat Slovenia SBI TOP UCITS ETF</v>
      </c>
      <c r="B109" s="447" t="str">
        <f t="shared" si="10"/>
        <v>05-000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Slovenia SBI TOP UCITS ETF</v>
      </c>
      <c r="B110" s="447" t="str">
        <f aca="true" t="shared" si="13" ref="B110:B141">dfRG</f>
        <v>05-000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Slovenia SBI TOP UCITS ETF</v>
      </c>
      <c r="B111" s="447" t="str">
        <f t="shared" si="13"/>
        <v>05-000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Slovenia SBI TOP UCITS ETF</v>
      </c>
      <c r="B112" s="447" t="str">
        <f t="shared" si="13"/>
        <v>05-000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Slovenia SBI TOP UCITS ETF</v>
      </c>
      <c r="B113" s="447" t="str">
        <f t="shared" si="13"/>
        <v>05-000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-30252</v>
      </c>
    </row>
    <row r="114" spans="1:7" ht="31.5">
      <c r="A114" s="446" t="str">
        <f t="shared" si="12"/>
        <v>Expat Slovenia SBI TOP UCITS ETF</v>
      </c>
      <c r="B114" s="447" t="str">
        <f t="shared" si="13"/>
        <v>05-000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-7889</v>
      </c>
    </row>
    <row r="115" spans="1:7" ht="15.75">
      <c r="A115" s="446" t="str">
        <f t="shared" si="12"/>
        <v>Expat Slovenia SBI TOP UCITS ETF</v>
      </c>
      <c r="B115" s="447" t="str">
        <f t="shared" si="13"/>
        <v>05-000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Slovenia SBI TOP UCITS ETF</v>
      </c>
      <c r="B116" s="447" t="str">
        <f t="shared" si="13"/>
        <v>05-000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207947</v>
      </c>
    </row>
    <row r="117" spans="1:7" ht="31.5">
      <c r="A117" s="446" t="str">
        <f t="shared" si="12"/>
        <v>Expat Slovenia SBI TOP UCITS ETF</v>
      </c>
      <c r="B117" s="447" t="str">
        <f t="shared" si="13"/>
        <v>05-000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Slovenia SBI TOP UCITS ETF</v>
      </c>
      <c r="B118" s="447" t="str">
        <f t="shared" si="13"/>
        <v>05-000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-4567</v>
      </c>
    </row>
    <row r="119" spans="1:7" ht="15.75">
      <c r="A119" s="446" t="str">
        <f t="shared" si="12"/>
        <v>Expat Slovenia SBI TOP UCITS ETF</v>
      </c>
      <c r="B119" s="447" t="str">
        <f t="shared" si="13"/>
        <v>05-000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132348</v>
      </c>
    </row>
    <row r="120" spans="1:7" ht="15.75">
      <c r="A120" s="446" t="str">
        <f t="shared" si="12"/>
        <v>Expat Slovenia SBI TOP UCITS ETF</v>
      </c>
      <c r="B120" s="447" t="str">
        <f t="shared" si="13"/>
        <v>05-000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-31017</v>
      </c>
    </row>
    <row r="121" spans="1:7" ht="15.75">
      <c r="A121" s="446" t="str">
        <f t="shared" si="12"/>
        <v>Expat Slovenia SBI TOP UCITS ETF</v>
      </c>
      <c r="B121" s="447" t="str">
        <f t="shared" si="13"/>
        <v>05-000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-20767</v>
      </c>
    </row>
    <row r="122" spans="1:7" ht="15.75">
      <c r="A122" s="446" t="str">
        <f t="shared" si="12"/>
        <v>Expat Slovenia SBI TOP UCITS ETF</v>
      </c>
      <c r="B122" s="447" t="str">
        <f t="shared" si="13"/>
        <v>05-000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-39</v>
      </c>
    </row>
    <row r="123" spans="1:7" ht="15.75">
      <c r="A123" s="446" t="str">
        <f t="shared" si="12"/>
        <v>Expat Slovenia SBI TOP UCITS ETF</v>
      </c>
      <c r="B123" s="447" t="str">
        <f t="shared" si="13"/>
        <v>05-000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-978</v>
      </c>
    </row>
    <row r="124" spans="1:7" ht="31.5">
      <c r="A124" s="446" t="str">
        <f t="shared" si="12"/>
        <v>Expat Slovenia SBI TOP UCITS ETF</v>
      </c>
      <c r="B124" s="447" t="str">
        <f t="shared" si="13"/>
        <v>05-000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282927</v>
      </c>
    </row>
    <row r="125" spans="1:7" ht="15.75">
      <c r="A125" s="446" t="str">
        <f t="shared" si="12"/>
        <v>Expat Slovenia SBI TOP UCITS ETF</v>
      </c>
      <c r="B125" s="447" t="str">
        <f t="shared" si="13"/>
        <v>05-000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Slovenia SBI TOP UCITS ETF</v>
      </c>
      <c r="B126" s="447" t="str">
        <f t="shared" si="13"/>
        <v>05-000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Slovenia SBI TOP UCITS ETF</v>
      </c>
      <c r="B127" s="447" t="str">
        <f t="shared" si="13"/>
        <v>05-000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Slovenia SBI TOP UCITS ETF</v>
      </c>
      <c r="B128" s="447" t="str">
        <f t="shared" si="13"/>
        <v>05-000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Slovenia SBI TOP UCITS ETF</v>
      </c>
      <c r="B129" s="447" t="str">
        <f t="shared" si="13"/>
        <v>05-000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Slovenia SBI TOP UCITS ETF</v>
      </c>
      <c r="B130" s="447" t="str">
        <f t="shared" si="13"/>
        <v>05-000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Slovenia SBI TOP UCITS ETF</v>
      </c>
      <c r="B131" s="447" t="str">
        <f t="shared" si="13"/>
        <v>05-000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Slovenia SBI TOP UCITS ETF</v>
      </c>
      <c r="B132" s="447" t="str">
        <f t="shared" si="13"/>
        <v>05-000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275038</v>
      </c>
    </row>
    <row r="133" spans="1:7" ht="31.5">
      <c r="A133" s="446" t="str">
        <f t="shared" si="12"/>
        <v>Expat Slovenia SBI TOP UCITS ETF</v>
      </c>
      <c r="B133" s="447" t="str">
        <f t="shared" si="13"/>
        <v>05-000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183689</v>
      </c>
    </row>
    <row r="134" spans="1:7" ht="31.5">
      <c r="A134" s="446" t="str">
        <f t="shared" si="12"/>
        <v>Expat Slovenia SBI TOP UCITS ETF</v>
      </c>
      <c r="B134" s="447" t="str">
        <f t="shared" si="13"/>
        <v>05-000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458727</v>
      </c>
    </row>
    <row r="135" spans="1:7" ht="15.75">
      <c r="A135" s="446" t="str">
        <f t="shared" si="12"/>
        <v>Expat Slovenia SBI TOP UCITS ETF</v>
      </c>
      <c r="B135" s="447" t="str">
        <f t="shared" si="13"/>
        <v>05-000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458727</v>
      </c>
    </row>
    <row r="136" spans="1:7" ht="31.5">
      <c r="A136" s="434" t="str">
        <f t="shared" si="12"/>
        <v>Expat Slovenia SBI TOP UCITS ETF</v>
      </c>
      <c r="B136" s="435" t="str">
        <f t="shared" si="13"/>
        <v>05-000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Slovenia SBI TOP UCITS ETF</v>
      </c>
      <c r="B137" s="435" t="str">
        <f t="shared" si="13"/>
        <v>05-000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6399780</v>
      </c>
    </row>
    <row r="138" spans="1:7" ht="31.5">
      <c r="A138" s="434" t="str">
        <f t="shared" si="12"/>
        <v>Expat Slovenia SBI TOP UCITS ETF</v>
      </c>
      <c r="B138" s="435" t="str">
        <f t="shared" si="13"/>
        <v>05-000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Slovenia SBI TOP UCITS ETF</v>
      </c>
      <c r="B139" s="435" t="str">
        <f t="shared" si="13"/>
        <v>05-000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Slovenia SBI TOP UCITS ETF</v>
      </c>
      <c r="B140" s="435" t="str">
        <f t="shared" si="13"/>
        <v>05-000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Slovenia SBI TOP UCITS ETF</v>
      </c>
      <c r="B141" s="435" t="str">
        <f t="shared" si="13"/>
        <v>05-000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6399780</v>
      </c>
    </row>
    <row r="142" spans="1:7" ht="31.5">
      <c r="A142" s="434" t="str">
        <f aca="true" t="shared" si="15" ref="A142:A155">dfName</f>
        <v>Expat Slovenia SBI TOP UCITS ETF</v>
      </c>
      <c r="B142" s="435" t="str">
        <f aca="true" t="shared" si="16" ref="B142:B155">dfRG</f>
        <v>05-000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22362</v>
      </c>
    </row>
    <row r="143" spans="1:7" ht="31.5">
      <c r="A143" s="434" t="str">
        <f t="shared" si="15"/>
        <v>Expat Slovenia SBI TOP UCITS ETF</v>
      </c>
      <c r="B143" s="435" t="str">
        <f t="shared" si="16"/>
        <v>05-000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185686</v>
      </c>
    </row>
    <row r="144" spans="1:7" ht="31.5">
      <c r="A144" s="434" t="str">
        <f t="shared" si="15"/>
        <v>Expat Slovenia SBI TOP UCITS ETF</v>
      </c>
      <c r="B144" s="435" t="str">
        <f t="shared" si="16"/>
        <v>05-000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-163324</v>
      </c>
    </row>
    <row r="145" spans="1:7" ht="31.5">
      <c r="A145" s="434" t="str">
        <f t="shared" si="15"/>
        <v>Expat Slovenia SBI TOP UCITS ETF</v>
      </c>
      <c r="B145" s="435" t="str">
        <f t="shared" si="16"/>
        <v>05-000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-580972</v>
      </c>
    </row>
    <row r="146" spans="1:7" ht="31.5">
      <c r="A146" s="434" t="str">
        <f t="shared" si="15"/>
        <v>Expat Slovenia SBI TOP UCITS ETF</v>
      </c>
      <c r="B146" s="435" t="str">
        <f t="shared" si="16"/>
        <v>05-000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Slovenia SBI TOP UCITS ETF</v>
      </c>
      <c r="B147" s="435" t="str">
        <f t="shared" si="16"/>
        <v>05-000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Slovenia SBI TOP UCITS ETF</v>
      </c>
      <c r="B148" s="435" t="str">
        <f t="shared" si="16"/>
        <v>05-000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Slovenia SBI TOP UCITS ETF</v>
      </c>
      <c r="B149" s="435" t="str">
        <f t="shared" si="16"/>
        <v>05-000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Slovenia SBI TOP UCITS ETF</v>
      </c>
      <c r="B150" s="435" t="str">
        <f t="shared" si="16"/>
        <v>05-000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Slovenia SBI TOP UCITS ETF</v>
      </c>
      <c r="B151" s="435" t="str">
        <f t="shared" si="16"/>
        <v>05-000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Slovenia SBI TOP UCITS ETF</v>
      </c>
      <c r="B152" s="435" t="str">
        <f t="shared" si="16"/>
        <v>05-000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Slovenia SBI TOP UCITS ETF</v>
      </c>
      <c r="B153" s="435" t="str">
        <f t="shared" si="16"/>
        <v>05-000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Slovenia SBI TOP UCITS ETF</v>
      </c>
      <c r="B154" s="435" t="str">
        <f t="shared" si="16"/>
        <v>05-000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Slovenia SBI TOP UCITS ETF</v>
      </c>
      <c r="B155" s="435" t="str">
        <f t="shared" si="16"/>
        <v>05-000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Slovenia SBI TOP UCITS ETF</v>
      </c>
      <c r="B157" s="435" t="str">
        <f aca="true" t="shared" si="19" ref="B157:B201">dfRG</f>
        <v>05-000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5841170</v>
      </c>
    </row>
    <row r="158" spans="1:7" ht="31.5">
      <c r="A158" s="434" t="str">
        <f t="shared" si="18"/>
        <v>Expat Slovenia SBI TOP UCITS ETF</v>
      </c>
      <c r="B158" s="435" t="str">
        <f t="shared" si="19"/>
        <v>05-000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Slovenia SBI TOP UCITS ETF</v>
      </c>
      <c r="B159" s="435" t="str">
        <f t="shared" si="19"/>
        <v>05-000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5841170</v>
      </c>
    </row>
    <row r="160" spans="1:7" ht="15.75">
      <c r="A160" s="475" t="str">
        <f t="shared" si="18"/>
        <v>Expat Slovenia SBI TOP UCITS ETF</v>
      </c>
      <c r="B160" s="476" t="str">
        <f t="shared" si="19"/>
        <v>05-000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Slovenia SBI TOP UCITS ETF</v>
      </c>
      <c r="B161" s="476" t="str">
        <f t="shared" si="19"/>
        <v>05-000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2560000</v>
      </c>
    </row>
    <row r="162" spans="1:7" ht="15.75">
      <c r="A162" s="475" t="str">
        <f t="shared" si="18"/>
        <v>Expat Slovenia SBI TOP UCITS ETF</v>
      </c>
      <c r="B162" s="476" t="str">
        <f t="shared" si="19"/>
        <v>05-000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2570000</v>
      </c>
    </row>
    <row r="163" spans="1:7" ht="15.75">
      <c r="A163" s="475" t="str">
        <f t="shared" si="18"/>
        <v>Expat Slovenia SBI TOP UCITS ETF</v>
      </c>
      <c r="B163" s="476" t="str">
        <f t="shared" si="19"/>
        <v>05-000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80000</v>
      </c>
    </row>
    <row r="164" spans="1:7" ht="31.5">
      <c r="A164" s="475" t="str">
        <f t="shared" si="18"/>
        <v>Expat Slovenia SBI TOP UCITS ETF</v>
      </c>
      <c r="B164" s="476" t="str">
        <f t="shared" si="19"/>
        <v>05-000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185686.51</v>
      </c>
    </row>
    <row r="165" spans="1:7" ht="15.75">
      <c r="A165" s="475" t="str">
        <f t="shared" si="18"/>
        <v>Expat Slovenia SBI TOP UCITS ETF</v>
      </c>
      <c r="B165" s="476" t="str">
        <f t="shared" si="19"/>
        <v>05-000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70000</v>
      </c>
    </row>
    <row r="166" spans="1:7" ht="31.5">
      <c r="A166" s="475" t="str">
        <f t="shared" si="18"/>
        <v>Expat Slovenia SBI TOP UCITS ETF</v>
      </c>
      <c r="B166" s="476" t="str">
        <f t="shared" si="19"/>
        <v>05-000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163323.54</v>
      </c>
    </row>
    <row r="167" spans="1:7" ht="31.5">
      <c r="A167" s="475" t="str">
        <f t="shared" si="18"/>
        <v>Expat Slovenia SBI TOP UCITS ETF</v>
      </c>
      <c r="B167" s="476" t="str">
        <f t="shared" si="19"/>
        <v>05-000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1.2782</v>
      </c>
    </row>
    <row r="168" spans="1:7" ht="31.5">
      <c r="A168" s="475" t="str">
        <f t="shared" si="18"/>
        <v>Expat Slovenia SBI TOP UCITS ETF</v>
      </c>
      <c r="B168" s="476" t="str">
        <f t="shared" si="19"/>
        <v>05-000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1.1621</v>
      </c>
    </row>
    <row r="169" spans="1:7" ht="15.75">
      <c r="A169" s="475" t="str">
        <f t="shared" si="18"/>
        <v>Expat Slovenia SBI TOP UCITS ETF</v>
      </c>
      <c r="B169" s="476" t="str">
        <f t="shared" si="19"/>
        <v>05-000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6168332.8</v>
      </c>
    </row>
    <row r="170" spans="1:7" ht="31.5">
      <c r="A170" s="475" t="str">
        <f t="shared" si="18"/>
        <v>Expat Slovenia SBI TOP UCITS ETF</v>
      </c>
      <c r="B170" s="476" t="str">
        <f t="shared" si="19"/>
        <v>05-000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3153818.48</v>
      </c>
    </row>
    <row r="171" spans="1:7" ht="15.75">
      <c r="A171" s="475" t="str">
        <f t="shared" si="18"/>
        <v>Expat Slovenia SBI TOP UCITS ETF</v>
      </c>
      <c r="B171" s="476" t="str">
        <f t="shared" si="19"/>
        <v>05-000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30606</v>
      </c>
    </row>
    <row r="172" spans="1:7" ht="15.75">
      <c r="A172" s="475" t="str">
        <f t="shared" si="18"/>
        <v>Expat Slovenia SBI TOP UCITS ETF</v>
      </c>
      <c r="B172" s="476" t="str">
        <f t="shared" si="19"/>
        <v>05-000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23324</v>
      </c>
    </row>
    <row r="173" spans="1:7" ht="15.75">
      <c r="A173" s="475" t="str">
        <f t="shared" si="18"/>
        <v>Expat Slovenia SBI TOP UCITS ETF</v>
      </c>
      <c r="B173" s="476" t="str">
        <f t="shared" si="19"/>
        <v>05-000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1498</v>
      </c>
    </row>
    <row r="174" spans="1:7" ht="15.75">
      <c r="A174" s="475" t="str">
        <f t="shared" si="18"/>
        <v>Expat Slovenia SBI TOP UCITS ETF</v>
      </c>
      <c r="B174" s="476" t="str">
        <f t="shared" si="19"/>
        <v>05-000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-0.0908</v>
      </c>
    </row>
    <row r="175" spans="1:7" ht="15.75">
      <c r="A175" s="475" t="str">
        <f t="shared" si="18"/>
        <v>Expat Slovenia SBI TOP UCITS ETF</v>
      </c>
      <c r="B175" s="476" t="str">
        <f t="shared" si="19"/>
        <v>05-000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0.036427999999999995</v>
      </c>
    </row>
    <row r="176" spans="1:7" ht="15.75">
      <c r="A176" s="475" t="str">
        <f t="shared" si="18"/>
        <v>Expat Slovenia SBI TOP UCITS ETF</v>
      </c>
      <c r="B176" s="476" t="str">
        <f t="shared" si="19"/>
        <v>05-000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0.0316</v>
      </c>
    </row>
    <row r="177" spans="1:7" ht="15.75">
      <c r="A177" s="475" t="str">
        <f t="shared" si="18"/>
        <v>Expat Slovenia SBI TOP UCITS ETF</v>
      </c>
      <c r="B177" s="476" t="str">
        <f t="shared" si="19"/>
        <v>05-000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0.156782</v>
      </c>
    </row>
    <row r="178" spans="1:7" ht="31.5">
      <c r="A178" s="446" t="str">
        <f t="shared" si="18"/>
        <v>Expat Slovenia SBI TOP UCITS ETF</v>
      </c>
      <c r="B178" s="447" t="str">
        <f t="shared" si="19"/>
        <v>05-000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Slovenia SBI TOP UCITS ETF</v>
      </c>
      <c r="B179" s="447" t="str">
        <f t="shared" si="19"/>
        <v>05-000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Slovenia SBI TOP UCITS ETF</v>
      </c>
      <c r="B180" s="447" t="str">
        <f t="shared" si="19"/>
        <v>05-000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Slovenia SBI TOP UCITS ETF</v>
      </c>
      <c r="B181" s="447" t="str">
        <f t="shared" si="19"/>
        <v>05-000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Slovenia SBI TOP UCITS ETF</v>
      </c>
      <c r="B182" s="447" t="str">
        <f t="shared" si="19"/>
        <v>05-000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Slovenia SBI TOP UCITS ETF</v>
      </c>
      <c r="B183" s="447" t="str">
        <f t="shared" si="19"/>
        <v>05-000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Slovenia SBI TOP UCITS ETF</v>
      </c>
      <c r="B184" s="447" t="str">
        <f t="shared" si="19"/>
        <v>05-000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Slovenia SBI TOP UCITS ETF</v>
      </c>
      <c r="B185" s="467" t="str">
        <f t="shared" si="19"/>
        <v>05-000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Slovenia SBI TOP UCITS ETF</v>
      </c>
      <c r="B186" s="467" t="str">
        <f t="shared" si="19"/>
        <v>05-000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Slovenia SBI TOP UCITS ETF</v>
      </c>
      <c r="B187" s="467" t="str">
        <f t="shared" si="19"/>
        <v>05-000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Slovenia SBI TOP UCITS ETF</v>
      </c>
      <c r="B188" s="467" t="str">
        <f t="shared" si="19"/>
        <v>05-000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Expat Slovenia SBI TOP UCITS ETF</v>
      </c>
      <c r="B189" s="467" t="str">
        <f t="shared" si="19"/>
        <v>05-000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Slovenia SBI TOP UCITS ETF</v>
      </c>
      <c r="B190" s="467" t="str">
        <f t="shared" si="19"/>
        <v>05-000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Slovenia SBI TOP UCITS ETF</v>
      </c>
      <c r="B191" s="467" t="str">
        <f t="shared" si="19"/>
        <v>05-000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Slovenia SBI TOP UCITS ETF</v>
      </c>
      <c r="B192" s="467" t="str">
        <f t="shared" si="19"/>
        <v>05-000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Slovenia SBI TOP UCITS ETF</v>
      </c>
      <c r="B193" s="467" t="str">
        <f t="shared" si="19"/>
        <v>05-000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Slovenia SBI TOP UCITS ETF</v>
      </c>
      <c r="B194" s="467" t="str">
        <f t="shared" si="19"/>
        <v>05-000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Slovenia SBI TOP UCITS ETF</v>
      </c>
      <c r="B195" s="467" t="str">
        <f t="shared" si="19"/>
        <v>05-000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Slovenia SBI TOP UCITS ETF</v>
      </c>
      <c r="B196" s="467" t="str">
        <f t="shared" si="19"/>
        <v>05-000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Slovenia SBI TOP UCITS ETF</v>
      </c>
      <c r="B197" s="467" t="str">
        <f t="shared" si="19"/>
        <v>05-000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Slovenia SBI TOP UCITS ETF</v>
      </c>
      <c r="B198" s="467" t="str">
        <f t="shared" si="19"/>
        <v>05-000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Expat Slovenia SBI TOP UCITS ETF</v>
      </c>
      <c r="B199" s="476" t="str">
        <f t="shared" si="19"/>
        <v>05-000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Slovenia SBI TOP UCITS ETF</v>
      </c>
      <c r="B200" s="476" t="str">
        <f t="shared" si="19"/>
        <v>05-000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Slovenia SBI TOP UCITS ETF</v>
      </c>
      <c r="B201" s="476" t="str">
        <f t="shared" si="19"/>
        <v>05-000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8125</v>
      </c>
    </row>
    <row r="202" spans="1:7" ht="15.75">
      <c r="A202" s="475" t="str">
        <f aca="true" t="shared" si="21" ref="A202:A214">dfName</f>
        <v>Expat Slovenia SBI TOP UCITS ETF</v>
      </c>
      <c r="B202" s="476" t="str">
        <f aca="true" t="shared" si="22" ref="B202:B214">dfRG</f>
        <v>05-000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3209</v>
      </c>
    </row>
    <row r="203" spans="1:7" ht="15.75">
      <c r="A203" s="475" t="str">
        <f t="shared" si="21"/>
        <v>Expat Slovenia SBI TOP UCITS ETF</v>
      </c>
      <c r="B203" s="476" t="str">
        <f t="shared" si="22"/>
        <v>05-000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4916</v>
      </c>
    </row>
    <row r="204" spans="1:7" ht="15.75">
      <c r="A204" s="475" t="str">
        <f t="shared" si="21"/>
        <v>Expat Slovenia SBI TOP UCITS ETF</v>
      </c>
      <c r="B204" s="476" t="str">
        <f t="shared" si="22"/>
        <v>05-000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Slovenia SBI TOP UCITS ETF</v>
      </c>
      <c r="B205" s="476" t="str">
        <f t="shared" si="22"/>
        <v>05-000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Slovenia SBI TOP UCITS ETF</v>
      </c>
      <c r="B206" s="476" t="str">
        <f t="shared" si="22"/>
        <v>05-000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Slovenia SBI TOP UCITS ETF</v>
      </c>
      <c r="B207" s="476" t="str">
        <f t="shared" si="22"/>
        <v>05-000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Slovenia SBI TOP UCITS ETF</v>
      </c>
      <c r="B208" s="476" t="str">
        <f t="shared" si="22"/>
        <v>05-000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Slovenia SBI TOP UCITS ETF</v>
      </c>
      <c r="B209" s="476" t="str">
        <f t="shared" si="22"/>
        <v>05-000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Slovenia SBI TOP UCITS ETF</v>
      </c>
      <c r="B210" s="476" t="str">
        <f t="shared" si="22"/>
        <v>05-000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Slovenia SBI TOP UCITS ETF</v>
      </c>
      <c r="B211" s="476" t="str">
        <f t="shared" si="22"/>
        <v>05-000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Slovenia SBI TOP UCITS ETF</v>
      </c>
      <c r="B212" s="476" t="str">
        <f t="shared" si="22"/>
        <v>05-000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Slovenia SBI TOP UCITS ETF</v>
      </c>
      <c r="B213" s="476" t="str">
        <f t="shared" si="22"/>
        <v>05-000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Slovenia SBI TOP UCITS ETF</v>
      </c>
      <c r="B214" s="485" t="str">
        <f t="shared" si="22"/>
        <v>05-000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8125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6">
      <selection activeCell="G35" sqref="G35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5026483</v>
      </c>
      <c r="H11" s="251">
        <v>5006925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-1216562</v>
      </c>
      <c r="H13" s="231">
        <v>-1219366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-1216562</v>
      </c>
      <c r="H16" s="252">
        <f>SUM(H13:H15)</f>
        <v>-1219366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2612221</v>
      </c>
      <c r="H18" s="244">
        <f>SUM(H19:H20)</f>
        <v>220462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2811431</v>
      </c>
      <c r="H19" s="231">
        <v>419672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-199210</v>
      </c>
      <c r="H20" s="231">
        <v>-199210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2391759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458727</v>
      </c>
      <c r="D22" s="231">
        <v>183689</v>
      </c>
      <c r="E22" s="287" t="s">
        <v>990</v>
      </c>
      <c r="F22" s="230" t="s">
        <v>991</v>
      </c>
      <c r="G22" s="231">
        <v>-580972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2031249</v>
      </c>
      <c r="H23" s="252">
        <f>H19+H21+H20+H22</f>
        <v>2612221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5841170</v>
      </c>
      <c r="H24" s="252">
        <f>H11+H16+H23</f>
        <v>6399780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458727</v>
      </c>
      <c r="D25" s="252">
        <f>SUM(D21:D24)</f>
        <v>183689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5390568</v>
      </c>
      <c r="D27" s="244">
        <f>SUM(D28:D31)</f>
        <v>6224924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5390568</v>
      </c>
      <c r="D28" s="231">
        <v>6224924</v>
      </c>
      <c r="E28" s="125" t="s">
        <v>125</v>
      </c>
      <c r="F28" s="262" t="s">
        <v>208</v>
      </c>
      <c r="G28" s="244">
        <f>SUM(G29:G31)</f>
        <v>8125</v>
      </c>
      <c r="H28" s="244">
        <f>SUM(H29:H31)</f>
        <v>8833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3209</v>
      </c>
      <c r="H29" s="258">
        <v>3506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4916</v>
      </c>
      <c r="H30" s="258">
        <v>5327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5390568</v>
      </c>
      <c r="D37" s="243">
        <f>SUM(D32:D36)+D27</f>
        <v>6224924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8125</v>
      </c>
      <c r="H40" s="259">
        <f>SUM(H32:H39)+H28+H27</f>
        <v>8833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5849295</v>
      </c>
      <c r="D45" s="259">
        <f>D25+D37+D43+D44</f>
        <v>6408613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5849295</v>
      </c>
      <c r="D47" s="609">
        <f>D18+D45</f>
        <v>6408613</v>
      </c>
      <c r="E47" s="264" t="s">
        <v>35</v>
      </c>
      <c r="F47" s="223" t="s">
        <v>221</v>
      </c>
      <c r="G47" s="610">
        <f>G24+G40</f>
        <v>5849295</v>
      </c>
      <c r="H47" s="610">
        <f>H24+H40</f>
        <v>6408613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132348</v>
      </c>
      <c r="H12" s="245">
        <v>105951</v>
      </c>
      <c r="I12" s="132"/>
    </row>
    <row r="13" spans="1:9" s="124" customFormat="1" ht="31.5">
      <c r="A13" s="136" t="s">
        <v>936</v>
      </c>
      <c r="B13" s="373" t="s">
        <v>795</v>
      </c>
      <c r="C13" s="245">
        <v>3137</v>
      </c>
      <c r="D13" s="245">
        <v>5371</v>
      </c>
      <c r="E13" s="136" t="s">
        <v>939</v>
      </c>
      <c r="F13" s="373" t="s">
        <v>812</v>
      </c>
      <c r="G13" s="245">
        <v>4</v>
      </c>
      <c r="H13" s="245">
        <v>17260</v>
      </c>
      <c r="I13" s="132"/>
    </row>
    <row r="14" spans="1:9" s="124" customFormat="1" ht="31.5">
      <c r="A14" s="136" t="s">
        <v>937</v>
      </c>
      <c r="B14" s="373" t="s">
        <v>796</v>
      </c>
      <c r="C14" s="245">
        <v>624251</v>
      </c>
      <c r="D14" s="245"/>
      <c r="E14" s="136" t="s">
        <v>940</v>
      </c>
      <c r="F14" s="373" t="s">
        <v>813</v>
      </c>
      <c r="G14" s="245"/>
      <c r="H14" s="245">
        <v>1535243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39</v>
      </c>
      <c r="D15" s="245">
        <v>215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55645</v>
      </c>
      <c r="D16" s="245">
        <v>63555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683072</v>
      </c>
      <c r="D18" s="248">
        <f>SUM(D12:D16)</f>
        <v>69141</v>
      </c>
      <c r="E18" s="138" t="s">
        <v>20</v>
      </c>
      <c r="F18" s="374" t="s">
        <v>817</v>
      </c>
      <c r="G18" s="248">
        <f>SUM(G12:G17)</f>
        <v>132352</v>
      </c>
      <c r="H18" s="248">
        <f>SUM(H12:H17)</f>
        <v>1658454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30252</v>
      </c>
      <c r="D21" s="245">
        <v>39135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30252</v>
      </c>
      <c r="D25" s="248">
        <f>SUM(D20:D24)</f>
        <v>39135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713324</v>
      </c>
      <c r="D26" s="248">
        <f>D18+D25</f>
        <v>108276</v>
      </c>
      <c r="E26" s="250" t="s">
        <v>40</v>
      </c>
      <c r="F26" s="374" t="s">
        <v>819</v>
      </c>
      <c r="G26" s="248">
        <f>G18+G25</f>
        <v>132352</v>
      </c>
      <c r="H26" s="248">
        <f>H18+H25</f>
        <v>1658454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1550178</v>
      </c>
      <c r="E27" s="250" t="s">
        <v>825</v>
      </c>
      <c r="F27" s="374" t="s">
        <v>820</v>
      </c>
      <c r="G27" s="284">
        <f>IF((C26-G26)&gt;0,C26-G26,0)</f>
        <v>580972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1550178</v>
      </c>
      <c r="E29" s="250" t="s">
        <v>147</v>
      </c>
      <c r="F29" s="374" t="s">
        <v>821</v>
      </c>
      <c r="G29" s="248">
        <f>G27</f>
        <v>580972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713324</v>
      </c>
      <c r="D30" s="248">
        <f>D26+D28+D29</f>
        <v>1658454</v>
      </c>
      <c r="E30" s="250" t="s">
        <v>827</v>
      </c>
      <c r="F30" s="374" t="s">
        <v>822</v>
      </c>
      <c r="G30" s="248">
        <f>G26+G29</f>
        <v>713324</v>
      </c>
      <c r="H30" s="248">
        <f>H26+H29</f>
        <v>1658454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SLOVENIA SBI TOP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87997</v>
      </c>
      <c r="D13" s="524">
        <v>-65634</v>
      </c>
      <c r="E13" s="525">
        <f>SUM(C13:D13)</f>
        <v>22363</v>
      </c>
      <c r="F13" s="524">
        <v>265983</v>
      </c>
      <c r="G13" s="524">
        <v>-1505590</v>
      </c>
      <c r="H13" s="525">
        <f>SUM(F13:G13)</f>
        <v>-1239607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-30252</v>
      </c>
      <c r="E18" s="525">
        <f t="shared" si="0"/>
        <v>-30252</v>
      </c>
      <c r="F18" s="524"/>
      <c r="G18" s="524">
        <v>-39135</v>
      </c>
      <c r="H18" s="525">
        <f t="shared" si="1"/>
        <v>-39135</v>
      </c>
    </row>
    <row r="19" spans="1:8" ht="21" customHeight="1">
      <c r="A19" s="521" t="s">
        <v>985</v>
      </c>
      <c r="B19" s="241" t="s">
        <v>836</v>
      </c>
      <c r="C19" s="528">
        <f>SUM(C13:C14,C16:C18)</f>
        <v>87997</v>
      </c>
      <c r="D19" s="528">
        <f>SUM(D13:D14,D16:D18)</f>
        <v>-95886</v>
      </c>
      <c r="E19" s="525">
        <f t="shared" si="0"/>
        <v>-7889</v>
      </c>
      <c r="F19" s="528">
        <f>SUM(F13:F14,F16:F18)</f>
        <v>265983</v>
      </c>
      <c r="G19" s="528">
        <f>SUM(G13:G14,G16:G18)</f>
        <v>-1544725</v>
      </c>
      <c r="H19" s="525">
        <f t="shared" si="1"/>
        <v>-1278742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599251</v>
      </c>
      <c r="D21" s="524">
        <v>-391304</v>
      </c>
      <c r="E21" s="525">
        <f>SUM(C21:D21)</f>
        <v>207947</v>
      </c>
      <c r="F21" s="524">
        <v>1480718</v>
      </c>
      <c r="G21" s="524">
        <v>-194357</v>
      </c>
      <c r="H21" s="525">
        <f>SUM(F21:G21)</f>
        <v>1286361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-4567</v>
      </c>
      <c r="E23" s="525">
        <f t="shared" si="2"/>
        <v>-4567</v>
      </c>
      <c r="F23" s="524"/>
      <c r="G23" s="524">
        <v>-6962</v>
      </c>
      <c r="H23" s="525">
        <f t="shared" si="3"/>
        <v>-6962</v>
      </c>
    </row>
    <row r="24" spans="1:8" ht="12.75">
      <c r="A24" s="523" t="s">
        <v>961</v>
      </c>
      <c r="B24" s="95" t="s">
        <v>840</v>
      </c>
      <c r="C24" s="524">
        <v>132348</v>
      </c>
      <c r="D24" s="524"/>
      <c r="E24" s="525">
        <f t="shared" si="2"/>
        <v>132348</v>
      </c>
      <c r="F24" s="524">
        <v>105951</v>
      </c>
      <c r="G24" s="524"/>
      <c r="H24" s="525">
        <f t="shared" si="3"/>
        <v>105951</v>
      </c>
    </row>
    <row r="25" spans="1:8" ht="12.75">
      <c r="A25" s="531" t="s">
        <v>962</v>
      </c>
      <c r="B25" s="95" t="s">
        <v>841</v>
      </c>
      <c r="C25" s="524"/>
      <c r="D25" s="524">
        <v>-31017</v>
      </c>
      <c r="E25" s="525">
        <f t="shared" si="2"/>
        <v>-31017</v>
      </c>
      <c r="F25" s="524"/>
      <c r="G25" s="524">
        <v>-32977</v>
      </c>
      <c r="H25" s="525">
        <f t="shared" si="3"/>
        <v>-32977</v>
      </c>
    </row>
    <row r="26" spans="1:8" ht="12.75">
      <c r="A26" s="531" t="s">
        <v>963</v>
      </c>
      <c r="B26" s="95" t="s">
        <v>842</v>
      </c>
      <c r="C26" s="524"/>
      <c r="D26" s="524">
        <v>-20767</v>
      </c>
      <c r="E26" s="525">
        <f t="shared" si="2"/>
        <v>-20767</v>
      </c>
      <c r="F26" s="524"/>
      <c r="G26" s="524">
        <v>-21745</v>
      </c>
      <c r="H26" s="525">
        <f t="shared" si="3"/>
        <v>-21745</v>
      </c>
    </row>
    <row r="27" spans="1:8" ht="12.75">
      <c r="A27" s="527" t="s">
        <v>964</v>
      </c>
      <c r="B27" s="95" t="s">
        <v>843</v>
      </c>
      <c r="C27" s="524"/>
      <c r="D27" s="524">
        <v>-39</v>
      </c>
      <c r="E27" s="525">
        <f t="shared" si="2"/>
        <v>-39</v>
      </c>
      <c r="F27" s="524"/>
      <c r="G27" s="524">
        <v>-215</v>
      </c>
      <c r="H27" s="525">
        <f t="shared" si="3"/>
        <v>-215</v>
      </c>
    </row>
    <row r="28" spans="1:8" ht="12.75">
      <c r="A28" s="523" t="s">
        <v>965</v>
      </c>
      <c r="B28" s="95" t="s">
        <v>844</v>
      </c>
      <c r="C28" s="524"/>
      <c r="D28" s="524">
        <v>-978</v>
      </c>
      <c r="E28" s="525">
        <f t="shared" si="2"/>
        <v>-978</v>
      </c>
      <c r="F28" s="524"/>
      <c r="G28" s="524">
        <v>-583</v>
      </c>
      <c r="H28" s="525">
        <f t="shared" si="3"/>
        <v>-583</v>
      </c>
    </row>
    <row r="29" spans="1:8" ht="21" customHeight="1">
      <c r="A29" s="521" t="s">
        <v>115</v>
      </c>
      <c r="B29" s="241" t="s">
        <v>845</v>
      </c>
      <c r="C29" s="528">
        <f>SUM(C21:C28)</f>
        <v>731599</v>
      </c>
      <c r="D29" s="528">
        <f>SUM(D21:D28)</f>
        <v>-448672</v>
      </c>
      <c r="E29" s="525">
        <f t="shared" si="2"/>
        <v>282927</v>
      </c>
      <c r="F29" s="528">
        <f>SUM(F21:F28)</f>
        <v>1586669</v>
      </c>
      <c r="G29" s="528">
        <f>SUM(G21:G28)</f>
        <v>-256839</v>
      </c>
      <c r="H29" s="525">
        <f t="shared" si="3"/>
        <v>1329830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819596</v>
      </c>
      <c r="D37" s="528">
        <f t="shared" si="5"/>
        <v>-544558</v>
      </c>
      <c r="E37" s="528">
        <f t="shared" si="5"/>
        <v>275038</v>
      </c>
      <c r="F37" s="528">
        <f t="shared" si="5"/>
        <v>1852652</v>
      </c>
      <c r="G37" s="528">
        <f t="shared" si="5"/>
        <v>-1801564</v>
      </c>
      <c r="H37" s="528">
        <f t="shared" si="5"/>
        <v>51088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183689</v>
      </c>
      <c r="F38" s="528"/>
      <c r="G38" s="528"/>
      <c r="H38" s="534">
        <v>276388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458727</v>
      </c>
      <c r="F39" s="528"/>
      <c r="G39" s="528"/>
      <c r="H39" s="528">
        <f>SUM(H37:H38)</f>
        <v>327476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458727</v>
      </c>
      <c r="F40" s="525"/>
      <c r="G40" s="525"/>
      <c r="H40" s="524">
        <v>327476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5006925</v>
      </c>
      <c r="D14" s="611">
        <f>'1-SB'!H13</f>
        <v>-1219366</v>
      </c>
      <c r="E14" s="611">
        <f>'1-SB'!H14</f>
        <v>0</v>
      </c>
      <c r="F14" s="611">
        <f>'1-SB'!H15</f>
        <v>0</v>
      </c>
      <c r="G14" s="611">
        <f>'1-SB'!H19+'1-SB'!H21</f>
        <v>2811431</v>
      </c>
      <c r="H14" s="611">
        <f>'1-SB'!H20+'1-SB'!H22</f>
        <v>-199210</v>
      </c>
      <c r="I14" s="611">
        <f aca="true" t="shared" si="0" ref="I14:I36">SUM(C14:H14)</f>
        <v>6399780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5006925</v>
      </c>
      <c r="D18" s="612">
        <f t="shared" si="2"/>
        <v>-1219366</v>
      </c>
      <c r="E18" s="612">
        <f>E14+E15</f>
        <v>0</v>
      </c>
      <c r="F18" s="612">
        <f t="shared" si="2"/>
        <v>0</v>
      </c>
      <c r="G18" s="612">
        <f t="shared" si="2"/>
        <v>2811431</v>
      </c>
      <c r="H18" s="612">
        <f t="shared" si="2"/>
        <v>-199210</v>
      </c>
      <c r="I18" s="611">
        <f t="shared" si="0"/>
        <v>6399780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19558</v>
      </c>
      <c r="D19" s="612">
        <f t="shared" si="3"/>
        <v>2804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22362</v>
      </c>
      <c r="J19" s="105"/>
    </row>
    <row r="20" spans="1:10" ht="15">
      <c r="A20" s="205" t="s">
        <v>225</v>
      </c>
      <c r="B20" s="82" t="s">
        <v>863</v>
      </c>
      <c r="C20" s="236">
        <v>156466</v>
      </c>
      <c r="D20" s="236">
        <v>29220</v>
      </c>
      <c r="E20" s="236"/>
      <c r="F20" s="236"/>
      <c r="G20" s="236"/>
      <c r="H20" s="236"/>
      <c r="I20" s="611">
        <f t="shared" si="0"/>
        <v>185686</v>
      </c>
      <c r="J20" s="105"/>
    </row>
    <row r="21" spans="1:10" ht="15">
      <c r="A21" s="205" t="s">
        <v>226</v>
      </c>
      <c r="B21" s="82" t="s">
        <v>864</v>
      </c>
      <c r="C21" s="236">
        <v>-136908</v>
      </c>
      <c r="D21" s="236">
        <v>-26416</v>
      </c>
      <c r="E21" s="236"/>
      <c r="F21" s="236"/>
      <c r="G21" s="236"/>
      <c r="H21" s="236"/>
      <c r="I21" s="611">
        <f t="shared" si="0"/>
        <v>-163324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-580972</v>
      </c>
      <c r="I22" s="611">
        <f t="shared" si="0"/>
        <v>-580972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5026483</v>
      </c>
      <c r="D34" s="612">
        <f t="shared" si="7"/>
        <v>-1216562</v>
      </c>
      <c r="E34" s="612">
        <f t="shared" si="7"/>
        <v>0</v>
      </c>
      <c r="F34" s="612">
        <f t="shared" si="7"/>
        <v>0</v>
      </c>
      <c r="G34" s="612">
        <f t="shared" si="7"/>
        <v>2811431</v>
      </c>
      <c r="H34" s="612">
        <f t="shared" si="7"/>
        <v>-780182</v>
      </c>
      <c r="I34" s="611">
        <f t="shared" si="0"/>
        <v>5841170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5026483</v>
      </c>
      <c r="D36" s="615">
        <f t="shared" si="8"/>
        <v>-1216562</v>
      </c>
      <c r="E36" s="615">
        <f t="shared" si="8"/>
        <v>0</v>
      </c>
      <c r="F36" s="615">
        <f t="shared" si="8"/>
        <v>0</v>
      </c>
      <c r="G36" s="615">
        <f t="shared" si="8"/>
        <v>2811431</v>
      </c>
      <c r="H36" s="615">
        <f t="shared" si="8"/>
        <v>-780182</v>
      </c>
      <c r="I36" s="611">
        <f t="shared" si="0"/>
        <v>5841170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SLOVENIA SBI TOP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2560000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2570000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185686.51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70000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163323.54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1.2782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1.1621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6168332.8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3153818.48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30606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23324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1498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-0.0908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0.036427999999999995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0.0316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0.156782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8125</v>
      </c>
      <c r="D33" s="285">
        <f>SUM(D34:D36)</f>
        <v>8125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3209</v>
      </c>
      <c r="D34" s="242">
        <v>3209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4916</v>
      </c>
      <c r="D35" s="242">
        <v>4916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8125</v>
      </c>
      <c r="D46" s="285">
        <f>SUM(D32+D33+D37+D38+D39+D40+D41+D42+D43+D44)</f>
        <v>8125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44742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665</v>
      </c>
      <c r="I12" s="578" t="s">
        <v>776</v>
      </c>
      <c r="J12" s="54" t="s">
        <v>1501</v>
      </c>
      <c r="K12" s="54" t="s">
        <v>1524</v>
      </c>
      <c r="L12" s="54" t="s">
        <v>1503</v>
      </c>
      <c r="M12" s="54" t="s">
        <v>1503</v>
      </c>
      <c r="N12" s="299">
        <v>3320</v>
      </c>
      <c r="O12" s="579" t="s">
        <v>1085</v>
      </c>
      <c r="P12" s="299">
        <v>113.43813999999999</v>
      </c>
      <c r="Q12" s="299">
        <v>0</v>
      </c>
      <c r="R12" s="81">
        <v>1.95583</v>
      </c>
      <c r="S12" s="55"/>
      <c r="T12" s="55">
        <v>376615</v>
      </c>
      <c r="U12" s="55">
        <v>376615</v>
      </c>
      <c r="V12" s="307">
        <f>U12/'1-SB'!C$47</f>
        <v>0.06438639186431869</v>
      </c>
      <c r="W12" s="307">
        <v>0.0005079965076770207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44742</v>
      </c>
      <c r="D13" s="56">
        <v>2</v>
      </c>
      <c r="E13" s="56" t="s">
        <v>1519</v>
      </c>
      <c r="F13" s="56" t="s">
        <v>1520</v>
      </c>
      <c r="G13" s="57" t="s">
        <v>263</v>
      </c>
      <c r="H13" s="57" t="s">
        <v>665</v>
      </c>
      <c r="I13" s="57" t="s">
        <v>776</v>
      </c>
      <c r="J13" s="57" t="s">
        <v>1501</v>
      </c>
      <c r="K13" s="57" t="s">
        <v>1521</v>
      </c>
      <c r="L13" s="57" t="s">
        <v>1503</v>
      </c>
      <c r="M13" s="57" t="s">
        <v>1503</v>
      </c>
      <c r="N13" s="300">
        <v>7855</v>
      </c>
      <c r="O13" s="58" t="s">
        <v>1085</v>
      </c>
      <c r="P13" s="300">
        <v>118.914464</v>
      </c>
      <c r="Q13" s="300">
        <v>0</v>
      </c>
      <c r="R13" s="294">
        <v>1.95583</v>
      </c>
      <c r="S13" s="46"/>
      <c r="T13" s="46">
        <v>934073</v>
      </c>
      <c r="U13" s="46">
        <v>934073</v>
      </c>
      <c r="V13" s="308">
        <f>U13/'1-SB'!C$47</f>
        <v>0.15968984296398112</v>
      </c>
      <c r="W13" s="308">
        <v>0.00039275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44742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665</v>
      </c>
      <c r="I14" s="57" t="s">
        <v>776</v>
      </c>
      <c r="J14" s="57" t="s">
        <v>1501</v>
      </c>
      <c r="K14" s="57" t="s">
        <v>1515</v>
      </c>
      <c r="L14" s="57" t="s">
        <v>1503</v>
      </c>
      <c r="M14" s="57" t="s">
        <v>1503</v>
      </c>
      <c r="N14" s="300">
        <v>6115</v>
      </c>
      <c r="O14" s="58" t="s">
        <v>1085</v>
      </c>
      <c r="P14" s="300">
        <v>47.135503</v>
      </c>
      <c r="Q14" s="300">
        <v>0</v>
      </c>
      <c r="R14" s="294">
        <v>1.95583</v>
      </c>
      <c r="S14" s="46"/>
      <c r="T14" s="46">
        <v>288234</v>
      </c>
      <c r="U14" s="46">
        <v>288234</v>
      </c>
      <c r="V14" s="308">
        <f>U14/'1-SB'!C$47</f>
        <v>0.04927670770580044</v>
      </c>
      <c r="W14" s="308">
        <v>0.00043678571428571426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44742</v>
      </c>
      <c r="D15" s="56">
        <v>4</v>
      </c>
      <c r="E15" s="56" t="s">
        <v>1510</v>
      </c>
      <c r="F15" s="56" t="s">
        <v>1511</v>
      </c>
      <c r="G15" s="57" t="s">
        <v>263</v>
      </c>
      <c r="H15" s="57" t="s">
        <v>665</v>
      </c>
      <c r="I15" s="57" t="s">
        <v>776</v>
      </c>
      <c r="J15" s="57" t="s">
        <v>1501</v>
      </c>
      <c r="K15" s="57" t="s">
        <v>1512</v>
      </c>
      <c r="L15" s="57" t="s">
        <v>1503</v>
      </c>
      <c r="M15" s="57" t="s">
        <v>1503</v>
      </c>
      <c r="N15" s="300">
        <v>6406</v>
      </c>
      <c r="O15" s="58" t="s">
        <v>1085</v>
      </c>
      <c r="P15" s="300">
        <v>184.239186</v>
      </c>
      <c r="Q15" s="300">
        <v>0</v>
      </c>
      <c r="R15" s="294">
        <v>1.95583</v>
      </c>
      <c r="S15" s="46"/>
      <c r="T15" s="46">
        <v>1180236</v>
      </c>
      <c r="U15" s="46">
        <v>1180236</v>
      </c>
      <c r="V15" s="308">
        <f>U15/'1-SB'!C$47</f>
        <v>0.20177405995081457</v>
      </c>
      <c r="W15" s="308">
        <v>0.00019534389918376377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44742</v>
      </c>
      <c r="D16" s="56">
        <v>5</v>
      </c>
      <c r="E16" s="56" t="s">
        <v>1516</v>
      </c>
      <c r="F16" s="56" t="s">
        <v>1517</v>
      </c>
      <c r="G16" s="57" t="s">
        <v>263</v>
      </c>
      <c r="H16" s="57" t="s">
        <v>665</v>
      </c>
      <c r="I16" s="57" t="s">
        <v>776</v>
      </c>
      <c r="J16" s="57" t="s">
        <v>1501</v>
      </c>
      <c r="K16" s="57" t="s">
        <v>1518</v>
      </c>
      <c r="L16" s="57" t="s">
        <v>1503</v>
      </c>
      <c r="M16" s="57" t="s">
        <v>1503</v>
      </c>
      <c r="N16" s="300">
        <v>1197</v>
      </c>
      <c r="O16" s="58" t="s">
        <v>1085</v>
      </c>
      <c r="P16" s="300">
        <v>927.06342</v>
      </c>
      <c r="Q16" s="300">
        <v>0</v>
      </c>
      <c r="R16" s="294">
        <v>1.95583</v>
      </c>
      <c r="S16" s="46"/>
      <c r="T16" s="46">
        <v>1109695</v>
      </c>
      <c r="U16" s="46">
        <v>1109695</v>
      </c>
      <c r="V16" s="308">
        <f>U16/'1-SB'!C$47</f>
        <v>0.18971431599876568</v>
      </c>
      <c r="W16" s="308">
        <v>0.0005737427149773691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44742</v>
      </c>
      <c r="D17" s="56">
        <v>6</v>
      </c>
      <c r="E17" s="56" t="s">
        <v>1499</v>
      </c>
      <c r="F17" s="56" t="s">
        <v>1500</v>
      </c>
      <c r="G17" s="57" t="s">
        <v>263</v>
      </c>
      <c r="H17" s="57" t="s">
        <v>665</v>
      </c>
      <c r="I17" s="57" t="s">
        <v>776</v>
      </c>
      <c r="J17" s="57" t="s">
        <v>1501</v>
      </c>
      <c r="K17" s="57" t="s">
        <v>1502</v>
      </c>
      <c r="L17" s="57" t="s">
        <v>1503</v>
      </c>
      <c r="M17" s="57" t="s">
        <v>1503</v>
      </c>
      <c r="N17" s="300">
        <v>9821</v>
      </c>
      <c r="O17" s="58" t="s">
        <v>1085</v>
      </c>
      <c r="P17" s="300">
        <v>70.018714</v>
      </c>
      <c r="Q17" s="300">
        <v>0</v>
      </c>
      <c r="R17" s="294">
        <v>1.95583</v>
      </c>
      <c r="S17" s="46"/>
      <c r="T17" s="46">
        <v>687654</v>
      </c>
      <c r="U17" s="46">
        <v>687654</v>
      </c>
      <c r="V17" s="308">
        <f>U17/'1-SB'!C$47</f>
        <v>0.11756186001902794</v>
      </c>
      <c r="W17" s="308">
        <v>0.0004319743157159127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44742</v>
      </c>
      <c r="D18" s="56">
        <v>7</v>
      </c>
      <c r="E18" s="56" t="s">
        <v>1504</v>
      </c>
      <c r="F18" s="56" t="s">
        <v>1505</v>
      </c>
      <c r="G18" s="57" t="s">
        <v>263</v>
      </c>
      <c r="H18" s="57" t="s">
        <v>665</v>
      </c>
      <c r="I18" s="57" t="s">
        <v>776</v>
      </c>
      <c r="J18" s="57" t="s">
        <v>1501</v>
      </c>
      <c r="K18" s="57" t="s">
        <v>1506</v>
      </c>
      <c r="L18" s="57" t="s">
        <v>1503</v>
      </c>
      <c r="M18" s="57" t="s">
        <v>1503</v>
      </c>
      <c r="N18" s="300">
        <v>9097</v>
      </c>
      <c r="O18" s="58" t="s">
        <v>1085</v>
      </c>
      <c r="P18" s="300">
        <v>48.89575</v>
      </c>
      <c r="Q18" s="300">
        <v>0</v>
      </c>
      <c r="R18" s="294">
        <v>1.95583</v>
      </c>
      <c r="S18" s="46"/>
      <c r="T18" s="46">
        <v>444805</v>
      </c>
      <c r="U18" s="46">
        <v>444805</v>
      </c>
      <c r="V18" s="308">
        <f>U18/'1-SB'!C$47</f>
        <v>0.07604420703691642</v>
      </c>
      <c r="W18" s="308">
        <v>0.0005282914380084812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44742</v>
      </c>
      <c r="D19" s="56">
        <v>8</v>
      </c>
      <c r="E19" s="56" t="s">
        <v>1507</v>
      </c>
      <c r="F19" s="56" t="s">
        <v>1508</v>
      </c>
      <c r="G19" s="57" t="s">
        <v>263</v>
      </c>
      <c r="H19" s="57" t="s">
        <v>665</v>
      </c>
      <c r="I19" s="57" t="s">
        <v>776</v>
      </c>
      <c r="J19" s="57" t="s">
        <v>1501</v>
      </c>
      <c r="K19" s="57" t="s">
        <v>1509</v>
      </c>
      <c r="L19" s="57" t="s">
        <v>1503</v>
      </c>
      <c r="M19" s="57" t="s">
        <v>1503</v>
      </c>
      <c r="N19" s="300">
        <v>512</v>
      </c>
      <c r="O19" s="58" t="s">
        <v>1085</v>
      </c>
      <c r="P19" s="300">
        <v>535.89742</v>
      </c>
      <c r="Q19" s="300">
        <v>0</v>
      </c>
      <c r="R19" s="294">
        <v>1.95583</v>
      </c>
      <c r="S19" s="46"/>
      <c r="T19" s="46">
        <v>274379</v>
      </c>
      <c r="U19" s="46">
        <v>274379</v>
      </c>
      <c r="V19" s="308">
        <f>U19/'1-SB'!C$47</f>
        <v>0.04690804618334346</v>
      </c>
      <c r="W19" s="308">
        <v>0.0006336814042973996</v>
      </c>
      <c r="X19" s="60" t="s">
        <v>763</v>
      </c>
    </row>
    <row r="20" spans="1:24" ht="15.75">
      <c r="A20" s="61" t="str">
        <f t="shared" si="0"/>
        <v>Expat Slovenia SBI TOP UCITS ETF</v>
      </c>
      <c r="B20" s="61" t="str">
        <f t="shared" si="1"/>
        <v>05-000</v>
      </c>
      <c r="C20" s="61">
        <f t="shared" si="2"/>
        <v>44742</v>
      </c>
      <c r="D20" s="56">
        <v>9</v>
      </c>
      <c r="E20" s="56" t="s">
        <v>1525</v>
      </c>
      <c r="F20" s="56" t="s">
        <v>1526</v>
      </c>
      <c r="G20" s="57" t="s">
        <v>263</v>
      </c>
      <c r="H20" s="57" t="s">
        <v>665</v>
      </c>
      <c r="I20" s="57" t="s">
        <v>776</v>
      </c>
      <c r="J20" s="57" t="s">
        <v>1501</v>
      </c>
      <c r="K20" s="57" t="s">
        <v>1527</v>
      </c>
      <c r="L20" s="57" t="s">
        <v>1503</v>
      </c>
      <c r="M20" s="57" t="s">
        <v>1503</v>
      </c>
      <c r="N20" s="300">
        <v>33</v>
      </c>
      <c r="O20" s="58" t="s">
        <v>1085</v>
      </c>
      <c r="P20" s="300">
        <v>2875.0701</v>
      </c>
      <c r="Q20" s="300">
        <v>0</v>
      </c>
      <c r="R20" s="294">
        <v>1.95583</v>
      </c>
      <c r="S20" s="46"/>
      <c r="T20" s="46">
        <v>0</v>
      </c>
      <c r="U20" s="46">
        <v>94877</v>
      </c>
      <c r="V20" s="308">
        <f>U20/'1-SB'!C$47</f>
        <v>0.01622024534580663</v>
      </c>
      <c r="W20" s="308">
        <v>0.0003161676646706587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5390568</v>
      </c>
      <c r="V212" s="633">
        <f>SUM(V12:V211)</f>
        <v>0.9215756770687749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5390568</v>
      </c>
      <c r="V264" s="645">
        <f>V212+V263</f>
        <v>0.9215756770687749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2022-07-04T13:38:17Z</cp:lastPrinted>
  <dcterms:created xsi:type="dcterms:W3CDTF">2004-03-04T10:58:58Z</dcterms:created>
  <dcterms:modified xsi:type="dcterms:W3CDTF">2022-07-26T10:26:51Z</dcterms:modified>
  <cp:category/>
  <cp:version/>
  <cp:contentType/>
  <cp:contentStatus/>
</cp:coreProperties>
</file>