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<sst xmlns="http://schemas.openxmlformats.org/spreadsheetml/2006/main" count="3180" uniqueCount="1512">
  <si>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</si>
  <si>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</si>
  <si>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</si>
  <si>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</si>
  <si>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</si>
  <si>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</si>
  <si>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</si>
  <si>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</si>
  <si>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</si>
  <si>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</si>
  <si>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</si>
  <si>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</si>
  <si>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</si>
  <si>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</si>
  <si>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</si>
  <si>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</si>
  <si>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</si>
  <si>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</si>
  <si>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</si>
  <si>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</si>
  <si>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</si>
  <si>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</si>
  <si>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</si>
  <si>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</si>
  <si>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</si>
  <si>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</si>
  <si>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</si>
  <si>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</si>
  <si>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</si>
  <si>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</si>
  <si>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</si>
  <si>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</si>
  <si>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</si>
  <si>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</si>
  <si>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</si>
  <si>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</si>
  <si>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</si>
  <si>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</si>
  <si>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</si>
  <si>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</si>
  <si>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</si>
  <si>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</si>
  <si>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</si>
  <si>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</si>
  <si>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</si>
  <si>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</si>
  <si>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</si>
  <si>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</si>
  <si>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</si>
  <si>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</si>
  <si>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</si>
  <si>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</si>
  <si>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</si>
  <si>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</si>
  <si>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</si>
  <si>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</si>
  <si>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</si>
  <si>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</si>
  <si>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</si>
  <si>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</si>
  <si>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</si>
  <si>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</si>
  <si>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</si>
  <si>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</si>
  <si>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</si>
  <si>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</si>
  <si>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</si>
  <si>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</si>
  <si>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</si>
  <si>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</si>
  <si>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</si>
  <si>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</si>
  <si>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</si>
  <si>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</si>
  <si>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</si>
  <si>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</si>
  <si>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</si>
  <si>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</si>
  <si>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</si>
  <si>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</si>
  <si>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</si>
  <si>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</si>
  <si>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</si>
  <si>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</si>
  <si>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</si>
  <si>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</si>
  <si>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</si>
  <si>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</si>
  <si>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</si>
  <si>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</si>
  <si>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</si>
  <si>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</si>
  <si>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</si>
  <si>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</si>
  <si>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</si>
  <si>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</si>
  <si>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</si>
  <si>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</si>
  <si>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</si>
  <si>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</si>
  <si>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</si>
  <si>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</si>
  <si>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</si>
  <si>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</si>
  <si>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</si>
  <si>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</si>
  <si>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</si>
  <si>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</si>
  <si>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</si>
  <si>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</si>
  <si>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</si>
  <si>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</si>
  <si>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</si>
  <si>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</si>
  <si>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</si>
  <si>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</si>
  <si>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</si>
  <si>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</si>
  <si>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</si>
  <si>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</si>
  <si>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</si>
  <si>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</si>
  <si>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</si>
  <si>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</si>
  <si>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</si>
  <si>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</si>
  <si>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</si>
  <si>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</si>
  <si>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</si>
  <si>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</si>
  <si>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</si>
  <si>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</si>
  <si>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</si>
  <si>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</si>
  <si>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</si>
  <si>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</si>
  <si>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</si>
  <si>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</si>
  <si>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</si>
  <si>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</si>
  <si>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</si>
  <si>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</si>
  <si>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</si>
  <si>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</si>
  <si>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</si>
  <si>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</si>
  <si>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</si>
  <si>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</si>
  <si>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</si>
  <si>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</si>
  <si>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</si>
  <si>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</si>
  <si>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</si>
  <si>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</si>
  <si>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</si>
  <si>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</si>
  <si>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</si>
  <si>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</si>
  <si>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</si>
  <si>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</si>
  <si>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</si>
  <si>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</si>
  <si>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</si>
  <si>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</si>
  <si>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</si>
  <si>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</si>
  <si>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</si>
  <si>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</si>
  <si>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</si>
  <si>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</si>
  <si>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</si>
  <si>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</si>
  <si>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</si>
  <si>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</si>
  <si>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</si>
  <si>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</si>
  <si>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</si>
  <si>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</si>
  <si>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</si>
  <si>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</si>
  <si>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</si>
  <si>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</si>
  <si>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</si>
  <si>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</si>
  <si>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</si>
  <si>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</si>
  <si>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</si>
  <si>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</si>
  <si>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</si>
  <si>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</si>
  <si>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</si>
  <si>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</si>
  <si>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</si>
  <si>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</si>
  <si>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</si>
  <si>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</si>
  <si>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</si>
  <si>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</si>
  <si>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</si>
  <si>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</si>
  <si>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</si>
  <si>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</si>
  <si>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</si>
  <si>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</si>
  <si>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</si>
  <si>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</si>
  <si>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</si>
  <si>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</si>
  <si>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</si>
  <si>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</si>
  <si>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</si>
  <si>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</si>
  <si>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</si>
  <si>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</si>
  <si>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</si>
  <si>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</si>
  <si>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</si>
  <si>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</si>
  <si>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</si>
  <si>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</si>
  <si>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</si>
  <si>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</si>
  <si>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</si>
  <si>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</si>
  <si>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</si>
  <si>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</si>
  <si>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</si>
  <si>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</si>
  <si>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</si>
  <si>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</si>
  <si>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</si>
  <si>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</si>
  <si>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</si>
  <si>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</si>
  <si>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</si>
  <si>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</si>
  <si>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</si>
  <si>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</si>
  <si>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</si>
  <si>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</si>
  <si>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</si>
  <si>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</si>
  <si>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</si>
  <si>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</si>
  <si>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</si>
  <si>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</si>
  <si>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</si>
  <si>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</si>
  <si>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</si>
  <si>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</si>
  <si>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</si>
  <si>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</si>
  <si>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</si>
  <si>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</si>
  <si>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</si>
  <si>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</si>
  <si>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</si>
  <si>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</si>
  <si>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</si>
  <si>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</si>
  <si>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</si>
  <si>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</si>
  <si>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</si>
  <si>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</si>
  <si>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</si>
  <si>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</si>
  <si>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</si>
  <si>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</si>
  <si>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</si>
  <si>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</si>
  <si>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</si>
  <si>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</si>
  <si>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</si>
  <si>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</si>
  <si>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</si>
  <si>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</si>
  <si>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</si>
  <si>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</si>
  <si>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</si>
  <si>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</si>
  <si>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</si>
  <si>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</si>
  <si>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</si>
  <si>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</si>
  <si>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</si>
  <si>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</si>
  <si>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</si>
  <si>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</si>
  <si>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</si>
  <si>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</si>
  <si>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</si>
  <si>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</si>
  <si>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</si>
  <si>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</si>
  <si>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</si>
  <si>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</si>
  <si>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</si>
  <si>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</si>
  <si>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</si>
  <si>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</si>
  <si>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</si>
  <si>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</si>
  <si>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</si>
  <si>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</si>
  <si>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</si>
  <si>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</si>
  <si>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</si>
  <si>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</si>
  <si>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</si>
  <si>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</si>
  <si>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</si>
  <si>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</si>
  <si>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</si>
  <si>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</si>
  <si>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</si>
  <si>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</si>
  <si>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</si>
  <si>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</si>
  <si>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</si>
  <si>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</si>
  <si>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</si>
  <si>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</si>
  <si>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</si>
  <si>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</si>
  <si>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</si>
  <si>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</si>
  <si>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</si>
  <si>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</si>
  <si>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</si>
  <si>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</si>
  <si>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</si>
  <si>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</si>
  <si>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</si>
  <si>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</si>
  <si>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</si>
  <si>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</si>
  <si>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</si>
  <si>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</si>
  <si>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</si>
  <si>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</si>
  <si>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</si>
  <si>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</si>
  <si>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</si>
  <si>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</si>
  <si>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</si>
  <si>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</si>
  <si>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</si>
  <si>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</si>
  <si>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</si>
  <si>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</si>
  <si>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</si>
  <si>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</si>
  <si>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</si>
  <si>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</si>
  <si>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</si>
  <si>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</si>
  <si>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</si>
  <si>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</si>
  <si>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</si>
  <si>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</si>
  <si>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</si>
  <si>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</si>
  <si>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</si>
  <si>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</si>
  <si>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</si>
  <si>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</si>
  <si>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</si>
  <si>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</si>
  <si>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</si>
  <si>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</si>
  <si>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</si>
  <si>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</si>
  <si>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</si>
  <si>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</si>
  <si>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</si>
  <si>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</si>
  <si>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</si>
  <si>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</si>
  <si>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</si>
  <si>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</si>
  <si>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</si>
  <si>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</si>
  <si>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</si>
  <si>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</si>
  <si>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</si>
  <si>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</si>
  <si>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</si>
  <si>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</si>
  <si>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</si>
  <si>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</si>
  <si>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</si>
  <si>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</si>
  <si>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</si>
  <si>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</si>
  <si>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</si>
  <si>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</si>
  <si>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</si>
  <si>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</si>
  <si>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</si>
  <si>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</si>
  <si>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</si>
  <si>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</si>
  <si>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</si>
  <si>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</si>
  <si>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</si>
  <si>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</si>
  <si>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</si>
  <si>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</si>
  <si>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</si>
  <si>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</si>
  <si>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</si>
  <si>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</si>
  <si>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</si>
  <si>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</si>
  <si>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</si>
  <si>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</si>
  <si>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</si>
  <si>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</si>
  <si>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</si>
  <si>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</si>
  <si>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</si>
  <si>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</si>
  <si>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</si>
  <si>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</si>
  <si>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</si>
  <si>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</si>
  <si>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</si>
  <si>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</si>
  <si>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</si>
  <si>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</si>
  <si>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</si>
  <si>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</si>
  <si>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</si>
  <si>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</si>
  <si>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</si>
  <si>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</si>
  <si>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</si>
  <si>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</si>
  <si>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</si>
  <si>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</si>
  <si>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</si>
  <si>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</si>
  <si>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</si>
  <si>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</si>
  <si>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</si>
  <si>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</si>
  <si>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</si>
  <si>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</si>
  <si>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</si>
  <si>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</si>
  <si>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</si>
  <si>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</si>
  <si>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</si>
  <si>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</si>
  <si>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</si>
  <si>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</si>
  <si>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</si>
  <si>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</si>
  <si>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</si>
  <si>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</si>
  <si>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</si>
  <si>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</si>
  <si>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</si>
  <si>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</si>
  <si>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</si>
  <si>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</si>
  <si>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</si>
  <si>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</si>
  <si>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</si>
  <si>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</si>
  <si>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</si>
  <si>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</si>
  <si>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</si>
  <si>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</si>
  <si>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</si>
  <si>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</si>
  <si>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</si>
  <si>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</si>
  <si>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</si>
  <si>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</si>
  <si>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</si>
  <si>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</si>
  <si>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</si>
  <si>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</si>
  <si>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</si>
  <si>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</si>
  <si>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</si>
  <si>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</si>
  <si>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</si>
  <si>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</si>
  <si>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</si>
  <si>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</si>
  <si>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</si>
  <si>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</si>
  <si>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</si>
  <si>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</si>
  <si>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</si>
  <si>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</si>
  <si>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</si>
  <si>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</si>
  <si>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</si>
  <si>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</si>
  <si>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</si>
  <si>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</si>
  <si>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</si>
  <si>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</si>
  <si>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</si>
  <si>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</si>
  <si>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</si>
  <si>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</si>
  <si>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</si>
  <si>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</si>
  <si>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</si>
  <si>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</si>
  <si>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</si>
  <si>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</si>
  <si>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</si>
  <si>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</si>
  <si>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</si>
  <si>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</si>
  <si>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</si>
  <si>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</si>
  <si>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</si>
  <si>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</si>
  <si>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</si>
  <si>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</si>
  <si>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</si>
  <si>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</si>
  <si>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</si>
  <si>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</si>
  <si>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</si>
  <si>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</si>
  <si>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</si>
  <si>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</si>
  <si>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</si>
  <si>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</si>
  <si>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</si>
  <si>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</si>
  <si>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</si>
  <si>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</si>
  <si>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</si>
  <si>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</si>
  <si>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</si>
  <si>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</si>
  <si>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</si>
  <si>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</si>
  <si>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</si>
  <si>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</si>
  <si>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</si>
  <si>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</si>
  <si>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</si>
  <si>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</si>
  <si>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</si>
  <si>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</si>
  <si>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</si>
  <si>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</si>
  <si>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</si>
  <si>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</si>
  <si>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</si>
  <si>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</si>
  <si>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</si>
  <si>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</si>
  <si>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</si>
  <si>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</si>
  <si>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</si>
  <si>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</si>
  <si>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</si>
  <si>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</si>
  <si>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</si>
  <si>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</si>
  <si>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</si>
  <si>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</si>
  <si>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</si>
  <si>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</si>
  <si>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</si>
  <si>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</si>
  <si>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</si>
  <si>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</si>
  <si>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</si>
  <si>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</si>
  <si>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</si>
  <si>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</si>
  <si>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</si>
  <si>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</si>
  <si>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</si>
  <si>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</si>
  <si>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</si>
  <si>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</si>
  <si>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</si>
  <si>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</si>
  <si>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</si>
  <si>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</si>
  <si>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</si>
  <si>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</si>
  <si>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</si>
  <si>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</si>
  <si>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</si>
  <si>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</si>
  <si>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</si>
  <si>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</si>
  <si>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</si>
  <si>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</si>
  <si>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</si>
  <si>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</si>
  <si>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</si>
  <si>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</si>
  <si>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</si>
  <si>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</si>
  <si>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</si>
  <si>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</si>
  <si>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</si>
  <si>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</si>
  <si>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</si>
  <si>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</si>
  <si>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</si>
  <si>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</si>
  <si>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</si>
  <si>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</si>
  <si>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</si>
  <si>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</si>
  <si>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</si>
  <si>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</si>
  <si>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</si>
  <si>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</si>
  <si>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</si>
  <si>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</si>
  <si>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</si>
  <si>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</si>
  <si>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</si>
  <si>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</si>
  <si>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</si>
  <si>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</si>
  <si>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</si>
  <si>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</si>
  <si>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</si>
  <si>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</si>
  <si>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</si>
  <si>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</si>
  <si>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</si>
  <si>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</si>
  <si>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</si>
  <si>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</si>
  <si>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</si>
  <si>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</si>
  <si>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</si>
  <si>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</si>
  <si>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</si>
  <si>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</si>
  <si>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</si>
  <si>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</si>
  <si>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</si>
  <si>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</si>
  <si>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</si>
  <si>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</si>
  <si>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</si>
  <si>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</si>
  <si>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</si>
  <si>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</si>
  <si>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</si>
  <si>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</si>
  <si>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</si>
  <si>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</si>
  <si>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</si>
  <si>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</si>
  <si>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</si>
  <si>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</si>
  <si>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</si>
  <si>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</si>
  <si>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</si>
  <si>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</si>
  <si>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</si>
  <si>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</si>
  <si>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</si>
  <si>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</si>
  <si>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</si>
  <si>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</si>
  <si>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</si>
  <si>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</si>
  <si>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</si>
  <si>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</si>
  <si>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</si>
  <si>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</si>
  <si>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</si>
  <si>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</si>
  <si>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</si>
  <si>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</si>
  <si>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</si>
  <si>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</si>
  <si>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</si>
  <si>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</si>
  <si>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</si>
  <si>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</si>
  <si>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</si>
  <si>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</si>
  <si>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</si>
  <si>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</si>
  <si>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</si>
  <si>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</si>
  <si>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</si>
  <si>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</si>
  <si>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</si>
  <si>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</si>
  <si>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</si>
  <si>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</si>
  <si>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</si>
  <si>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</si>
  <si>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</si>
  <si>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</si>
  <si>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</si>
  <si>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</si>
  <si>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</si>
  <si>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</si>
  <si>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</si>
  <si>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</si>
  <si>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</si>
  <si>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</si>
  <si>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</si>
  <si>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</si>
  <si>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</si>
  <si>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</si>
  <si>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</si>
  <si>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</si>
  <si>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</si>
  <si>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</si>
  <si>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</si>
  <si>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</si>
  <si>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</si>
  <si>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</si>
  <si>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</si>
  <si>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</si>
  <si>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</si>
  <si>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</si>
  <si>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</si>
  <si>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</si>
  <si>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</si>
  <si>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</si>
  <si>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</si>
  <si>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</si>
  <si>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</si>
  <si>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</si>
  <si>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</si>
  <si>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</si>
  <si>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</si>
  <si>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</si>
  <si>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</si>
  <si>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</si>
  <si>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</si>
  <si>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</si>
  <si>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</si>
  <si>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</si>
  <si>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</si>
  <si>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</si>
  <si>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</si>
  <si>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</si>
  <si>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</si>
  <si>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</si>
  <si>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</si>
  <si>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</si>
  <si>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</si>
  <si>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</si>
  <si>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</si>
  <si>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</si>
  <si>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</si>
  <si>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</si>
  <si>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</si>
  <si>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</si>
  <si>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</si>
  <si>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</si>
  <si>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</si>
  <si>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</si>
  <si>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</si>
  <si>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</si>
  <si>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</si>
  <si>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</si>
  <si>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</si>
  <si>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</si>
  <si>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</si>
  <si>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</si>
  <si>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</si>
  <si>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</si>
  <si>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</si>
  <si>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</si>
  <si>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</si>
  <si>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</si>
  <si>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</si>
  <si>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</si>
  <si>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</si>
  <si>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</si>
  <si>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</si>
  <si>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</si>
  <si>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</si>
  <si>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</si>
  <si>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</si>
  <si>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</si>
  <si>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</si>
  <si>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</si>
  <si>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</si>
  <si>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</si>
  <si>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</si>
  <si>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</si>
  <si>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</si>
  <si>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</si>
  <si>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</si>
  <si>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</si>
  <si>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</si>
  <si>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</si>
  <si>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</si>
  <si>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</si>
  <si>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</si>
  <si>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</si>
  <si>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</si>
  <si>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</si>
  <si>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</si>
  <si>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</si>
  <si>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</si>
  <si>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</si>
  <si>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</si>
  <si>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</si>
  <si>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</si>
  <si>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</si>
  <si>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</si>
  <si>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</si>
  <si>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</si>
  <si>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</si>
  <si>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</si>
  <si>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</si>
  <si>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</si>
  <si>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</si>
  <si>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</si>
  <si>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</si>
  <si>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</si>
  <si>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</si>
  <si>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</si>
  <si>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</si>
  <si>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</si>
  <si>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</si>
  <si>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</si>
  <si>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</si>
  <si>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</si>
  <si>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</si>
  <si>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</si>
  <si>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</si>
  <si>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</si>
  <si>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</si>
  <si>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</si>
  <si>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</si>
  <si>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</si>
  <si>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</si>
  <si>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</si>
  <si>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</si>
  <si>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</si>
  <si>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</si>
  <si>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</si>
  <si>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</si>
  <si>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</si>
  <si>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</si>
  <si>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</si>
  <si>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</si>
  <si>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</si>
  <si>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</si>
  <si>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</si>
  <si>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</si>
  <si>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</si>
  <si>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</si>
  <si>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</si>
  <si>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</si>
  <si>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</si>
  <si>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</si>
  <si>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</si>
  <si>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</si>
  <si>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</si>
  <si>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</si>
  <si>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</si>
  <si>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</si>
  <si>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</si>
  <si>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</si>
  <si>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</si>
  <si>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</si>
  <si>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</si>
  <si>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</si>
  <si>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</si>
  <si>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</si>
  <si>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</si>
  <si>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</si>
  <si>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</si>
  <si>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</si>
  <si>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</si>
  <si>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</si>
  <si>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</si>
  <si>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</si>
  <si>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</si>
  <si>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</si>
  <si>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</si>
  <si>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</si>
  <si>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</si>
  <si>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</si>
  <si>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</si>
  <si>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</si>
  <si>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</si>
  <si>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</si>
  <si>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</si>
  <si>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</si>
  <si>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</si>
  <si>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</si>
  <si>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</si>
  <si>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</si>
  <si>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</si>
  <si>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</si>
  <si>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</si>
  <si>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</si>
  <si>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</si>
  <si>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</si>
  <si>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</si>
  <si>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</si>
  <si>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</si>
  <si>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</si>
  <si>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</si>
  <si>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</si>
  <si>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</si>
  <si>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</si>
  <si>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</si>
  <si>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</si>
  <si>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</si>
  <si>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</si>
  <si>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</si>
  <si>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</si>
  <si>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</si>
  <si>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</si>
  <si>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</si>
  <si>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</si>
  <si>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</si>
  <si>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</si>
  <si>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</si>
  <si>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</si>
  <si>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</si>
  <si>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</si>
  <si>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</si>
  <si>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</si>
  <si>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</si>
  <si>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</si>
  <si>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</si>
  <si>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</si>
  <si>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</si>
  <si>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</si>
  <si>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</si>
  <si>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</si>
  <si>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</si>
  <si>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</si>
  <si>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</si>
  <si>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</si>
  <si>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</si>
  <si>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</si>
  <si>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</si>
  <si>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</si>
  <si>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</si>
  <si>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</si>
  <si>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</si>
  <si>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</si>
  <si>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</si>
  <si>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</si>
  <si>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</si>
  <si>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</si>
  <si>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</si>
  <si>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</si>
  <si>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</si>
  <si>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</si>
  <si>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</si>
  <si>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</si>
  <si>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</si>
  <si>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</si>
  <si>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</si>
  <si>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</si>
  <si>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</si>
  <si>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</si>
  <si>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</si>
  <si>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</si>
  <si>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</si>
  <si>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</si>
  <si>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</si>
  <si>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</si>
  <si>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</si>
  <si>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</si>
  <si>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</si>
  <si>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</si>
  <si>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</si>
  <si>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</si>
  <si>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</si>
  <si>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</si>
  <si>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</si>
  <si>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</si>
  <si>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</si>
  <si>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</si>
  <si>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</si>
  <si>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</si>
  <si>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</si>
  <si>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</si>
  <si>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</si>
  <si>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</si>
  <si>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</si>
  <si>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</si>
  <si>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</si>
  <si>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</si>
  <si>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</si>
  <si>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</si>
  <si>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</si>
  <si>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</si>
  <si>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</si>
  <si>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</si>
  <si>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</si>
  <si>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</si>
  <si>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</si>
  <si>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</si>
  <si>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</si>
  <si>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</si>
  <si>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</si>
  <si>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</si>
  <si>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</si>
  <si>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</si>
  <si>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</si>
  <si>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</si>
  <si>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</si>
  <si>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</si>
  <si>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</si>
  <si>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</si>
  <si>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</si>
  <si>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</si>
  <si>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</si>
  <si>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</si>
  <si>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</si>
  <si>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</si>
  <si>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</si>
  <si>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</si>
  <si>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</si>
  <si>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</si>
  <si>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</si>
  <si>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</si>
  <si>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</si>
  <si>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</si>
  <si>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</si>
  <si>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</si>
  <si>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</si>
  <si>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</si>
  <si>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</si>
  <si>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</si>
  <si>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</si>
  <si>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</si>
  <si>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</si>
  <si>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</si>
  <si>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</si>
  <si>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</si>
  <si>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</si>
  <si>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</si>
  <si>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</si>
  <si>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</si>
  <si>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</si>
  <si>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</si>
  <si>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</si>
  <si>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</si>
  <si>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</si>
  <si>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</si>
  <si>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</si>
  <si>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</si>
  <si>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</si>
  <si>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</si>
  <si>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</si>
  <si>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</si>
  <si>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</si>
  <si>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</si>
  <si>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</si>
  <si>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</si>
  <si>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</si>
  <si>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</si>
  <si>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</si>
  <si>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</si>
  <si>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</si>
  <si>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</si>
  <si>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</si>
  <si>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</si>
  <si>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</si>
  <si>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</si>
  <si>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</si>
  <si>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</si>
  <si>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</si>
  <si>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</si>
  <si>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</si>
  <si>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</si>
  <si>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</si>
  <si>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</si>
  <si>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</si>
  <si>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</si>
  <si>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</si>
  <si>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</si>
  <si>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</si>
  <si>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</si>
  <si>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</si>
  <si>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</si>
  <si>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</si>
  <si>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</si>
  <si>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</si>
  <si>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</si>
  <si>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</si>
  <si>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</si>
  <si>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</si>
  <si>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</si>
  <si>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</si>
  <si>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</si>
  <si>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</si>
  <si>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</si>
  <si>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</si>
  <si>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</si>
  <si>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</si>
  <si>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</si>
  <si>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</si>
  <si>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</si>
  <si>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</si>
  <si>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</si>
  <si>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</si>
  <si>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</si>
  <si>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</si>
  <si>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</si>
  <si>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</si>
  <si>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</si>
  <si>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</si>
  <si>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</si>
  <si>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</si>
  <si>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</si>
  <si>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</si>
  <si>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</si>
  <si>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</si>
  <si>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</si>
  <si>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</si>
  <si>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</si>
  <si>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</si>
  <si>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</si>
  <si>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</si>
  <si>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</si>
  <si>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</si>
  <si>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</si>
  <si>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</si>
  <si>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</si>
  <si>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</si>
  <si>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</si>
  <si>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</si>
  <si>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</si>
  <si>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</si>
  <si>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</si>
  <si>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</si>
  <si>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</si>
  <si>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</si>
  <si>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</si>
  <si>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</si>
  <si>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</si>
  <si>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</si>
  <si>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</si>
  <si>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</si>
  <si>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</si>
  <si>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</si>
  <si>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</si>
  <si>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</si>
  <si>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</si>
  <si>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</si>
  <si>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</si>
  <si>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</si>
  <si>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</si>
  <si>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</si>
  <si>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</si>
  <si>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</si>
  <si>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</si>
  <si>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</si>
  <si>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</si>
  <si>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</si>
  <si>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</si>
  <si>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</si>
  <si>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</si>
  <si>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</si>
  <si>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</si>
  <si>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</si>
  <si>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</si>
  <si>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</si>
  <si>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</si>
  <si>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</si>
  <si>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</si>
  <si>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</si>
  <si>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</si>
  <si>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</si>
  <si>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</si>
  <si>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</si>
  <si>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</si>
  <si>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</si>
  <si>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</si>
  <si>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</si>
  <si>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</si>
  <si>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</si>
  <si>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</si>
  <si>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</si>
  <si>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</si>
  <si>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</si>
  <si>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</si>
  <si>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</si>
  <si>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</si>
  <si>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</si>
  <si>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</si>
  <si>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</si>
  <si>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</si>
  <si>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</si>
  <si>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</si>
  <si>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</si>
  <si>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</si>
  <si>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</si>
  <si>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</si>
  <si>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</si>
  <si>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</si>
  <si>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</si>
  <si>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</si>
  <si>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</si>
  <si>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</si>
  <si>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</si>
  <si>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</si>
  <si>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</si>
  <si>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</si>
  <si>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</si>
  <si>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</si>
  <si>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</si>
  <si>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</si>
  <si>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</si>
  <si>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</si>
  <si>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</si>
  <si>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</si>
  <si>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</si>
  <si>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</si>
  <si>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</si>
  <si>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</si>
  <si>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</si>
  <si>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</si>
  <si>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</si>
  <si>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</si>
  <si>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</si>
  <si>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</si>
  <si>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</si>
  <si>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</si>
  <si>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</si>
  <si>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</si>
  <si>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</si>
  <si>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</si>
  <si>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</si>
  <si>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</si>
  <si>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</si>
  <si>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</si>
  <si>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</si>
  <si>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</si>
  <si>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</si>
  <si>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</si>
  <si>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</si>
  <si>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</si>
  <si>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</si>
  <si>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</si>
  <si>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</si>
  <si>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</si>
  <si>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</si>
  <si>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</si>
  <si>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</si>
  <si>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</si>
  <si>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</si>
  <si>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</si>
  <si>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</si>
  <si>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</si>
  <si>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</si>
  <si>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</si>
  <si>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</si>
  <si>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</si>
  <si>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</si>
  <si>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</si>
  <si>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</si>
  <si>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</si>
  <si>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</si>
  <si>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</si>
  <si>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</si>
  <si>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</si>
  <si>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</si>
  <si>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</si>
  <si>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</si>
  <si>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</si>
  <si>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</si>
  <si>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</si>
  <si>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</si>
  <si>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</si>
  <si>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</si>
  <si>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</si>
  <si>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</si>
  <si>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</si>
  <si>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</si>
  <si>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</si>
  <si>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</si>
  <si>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</si>
  <si>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</si>
  <si>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</si>
  <si>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</si>
  <si>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</si>
  <si>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</si>
  <si>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</si>
  <si>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</si>
  <si>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</si>
  <si>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</si>
  <si>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</si>
  <si>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</si>
  <si>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</si>
  <si>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</si>
  <si>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</si>
  <si>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</si>
  <si>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</si>
  <si>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</si>
  <si>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</si>
  <si>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</si>
  <si>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</si>
  <si>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</si>
  <si>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</si>
  <si>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</si>
  <si>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</si>
  <si>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</si>
  <si>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</si>
  <si>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</si>
  <si>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</si>
  <si>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</si>
  <si>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</si>
  <si>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</si>
  <si>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</si>
  <si>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</si>
  <si>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</si>
  <si>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</si>
  <si>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</si>
  <si>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</si>
  <si>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</si>
  <si>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</si>
  <si>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</si>
  <si>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</si>
  <si>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</si>
  <si>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</si>
  <si>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</si>
  <si>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</si>
  <si>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</si>
  <si>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</si>
  <si>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</si>
  <si>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</si>
  <si>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</si>
  <si>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</si>
  <si>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</si>
  <si>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</si>
  <si>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</si>
  <si>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</si>
  <si>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</si>
  <si>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</si>
  <si>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</si>
  <si>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</si>
  <si>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</si>
  <si>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</si>
  <si>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</si>
  <si>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</si>
  <si>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</si>
  <si>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</si>
  <si>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</si>
  <si>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</si>
  <si>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</si>
  <si>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</si>
  <si>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</si>
  <si>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</si>
  <si>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</si>
  <si>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</si>
  <si>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</si>
  <si>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</si>
  <si>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</si>
  <si>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</si>
  <si>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</si>
  <si>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</si>
  <si>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</si>
  <si>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</si>
  <si>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</si>
  <si>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</si>
  <si>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</si>
  <si>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</si>
  <si>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</si>
  <si>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</si>
  <si>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</si>
  <si>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</si>
  <si>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</si>
  <si>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</si>
  <si>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</si>
  <si>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</si>
  <si>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</si>
  <si>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</si>
  <si>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</si>
  <si>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</si>
  <si>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</si>
  <si>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</si>
  <si>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</si>
  <si>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</si>
  <si>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</si>
  <si>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</si>
  <si>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</si>
  <si>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</si>
  <si>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</si>
  <si>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</si>
  <si>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</si>
  <si>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</si>
  <si>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</si>
  <si>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</si>
  <si>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</si>
  <si>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</si>
  <si>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</si>
  <si>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</si>
  <si>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</si>
  <si>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</si>
  <si>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</si>
  <si>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</si>
  <si>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</si>
  <si>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</si>
  <si>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</si>
  <si>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</si>
  <si>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</si>
  <si>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</si>
  <si>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</si>
  <si>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</si>
  <si>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</si>
  <si>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</si>
  <si>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</si>
  <si>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</si>
  <si>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</si>
  <si>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</si>
  <si>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</si>
  <si>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</si>
  <si>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</si>
  <si>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</si>
  <si>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</si>
  <si>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</si>
  <si>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</si>
  <si>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</si>
  <si>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</si>
  <si>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</si>
  <si>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</si>
  <si>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</si>
  <si>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</si>
  <si>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</si>
  <si>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</si>
  <si>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</si>
  <si>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</si>
  <si>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</si>
  <si>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</si>
  <si>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</si>
  <si>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</si>
  <si>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</si>
  <si>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</si>
  <si>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</si>
  <si>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</si>
  <si>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</si>
  <si>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</si>
  <si>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</si>
  <si>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</si>
  <si>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</si>
  <si>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</si>
  <si>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</si>
  <si>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</si>
  <si>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</si>
  <si>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</si>
  <si>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</si>
  <si>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</si>
  <si>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</si>
  <si>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</si>
  <si>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</si>
  <si>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</si>
  <si>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</si>
  <si>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</si>
  <si>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</si>
  <si>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</si>
  <si>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</si>
  <si>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</si>
  <si>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</si>
  <si>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</si>
  <si>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</si>
  <si>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</si>
  <si>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</si>
  <si>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</si>
  <si>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</si>
  <si>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</si>
  <si>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</si>
  <si>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</si>
  <si>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Slovakia SAX UCITS ETF</t>
  </si>
  <si>
    <t>05-1651</t>
  </si>
  <si>
    <t>177241189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</si>
  <si>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</si>
  <si>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</si>
  <si>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</si>
  <si>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</si>
  <si>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</si>
  <si>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</si>
  <si>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</si>
  <si>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</si>
  <si>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</si>
  <si>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TATRY MOUNTAIN RESORTS AS 6</t>
  </si>
  <si>
    <t>SK1120010287</t>
  </si>
  <si>
    <t>Bratislava Stock Exchange</t>
  </si>
  <si>
    <t>TMR SK</t>
  </si>
  <si>
    <t>--</t>
  </si>
  <si>
    <t>DES BIOTIKA AS SLOVENSKA</t>
  </si>
  <si>
    <t>CS0009013453</t>
  </si>
  <si>
    <t>BSL SK</t>
  </si>
  <si>
    <t>Даниел Дончев</t>
  </si>
  <si>
    <t>10.12.2020</t>
  </si>
  <si>
    <t>17.12.2020</t>
  </si>
  <si>
    <t>10.06.2021</t>
  </si>
  <si>
    <t>28.04.2021</t>
  </si>
  <si>
    <t>По причини извън контрола на УД „Експат Асет Мениджмънт“ ЕАД, инвестицията в акциите на TATRY MOUNTAIN RESORTS AS (SK1120010287) от Референтния индекс е била над 20.00% от активите на фонда</t>
  </si>
  <si>
    <t>Чл. 46 от ЗДКИСДПКИ</t>
  </si>
  <si>
    <t>Нарушението е отстранено вследствие на спад в пазарната цена на позицията.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</si>
</sst>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8" fontId="14" fillId="7" borderId="21" xfId="233" applyNumberFormat="1" applyFont="1" applyFill="1" applyBorder="1" applyAlignment="1" applyProtection="1">
      <alignment/>
      <protection locked="0"/>
    </xf>
    <xf numFmtId="198" fontId="14" fillId="7" borderId="22" xfId="233" applyNumberFormat="1" applyFont="1" applyFill="1" applyBorder="1" applyAlignment="1" applyProtection="1">
      <alignment/>
      <protection locked="0"/>
    </xf>
    <xf numFmtId="198" fontId="14" fillId="7" borderId="23" xfId="233" applyNumberFormat="1" applyFont="1" applyFill="1" applyBorder="1" applyAlignment="1" applyProtection="1">
      <alignment/>
      <protection locked="0"/>
    </xf>
    <xf numFmtId="198" fontId="14" fillId="7" borderId="24" xfId="233" applyNumberFormat="1" applyFont="1" applyFill="1" applyBorder="1" applyAlignment="1" applyProtection="1">
      <alignment/>
      <protection locked="0"/>
    </xf>
    <xf numFmtId="198" fontId="14" fillId="7" borderId="23" xfId="131" applyNumberFormat="1" applyFont="1" applyFill="1" applyBorder="1" applyAlignment="1" applyProtection="1">
      <alignment/>
      <protection locked="0"/>
    </xf>
    <xf numFmtId="19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8" fontId="14" fillId="44" borderId="11" xfId="131" applyNumberFormat="1" applyFont="1" applyFill="1" applyBorder="1" applyAlignment="1" applyProtection="1">
      <alignment horizontal="right"/>
      <protection hidden="1"/>
    </xf>
    <xf numFmtId="198" fontId="14" fillId="44" borderId="29" xfId="131" applyNumberFormat="1" applyFont="1" applyFill="1" applyBorder="1" applyAlignment="1" applyProtection="1">
      <alignment horizontal="left"/>
      <protection hidden="1"/>
    </xf>
    <xf numFmtId="198" fontId="14" fillId="44" borderId="29" xfId="131" applyNumberFormat="1" applyFont="1" applyFill="1" applyBorder="1" applyAlignment="1" applyProtection="1">
      <alignment horizontal="right"/>
      <protection hidden="1"/>
    </xf>
    <xf numFmtId="198" fontId="14" fillId="0" borderId="15" xfId="131" applyNumberFormat="1" applyFont="1" applyFill="1" applyBorder="1" applyAlignment="1" applyProtection="1">
      <alignment horizontal="right"/>
      <protection hidden="1"/>
    </xf>
    <xf numFmtId="198" fontId="14" fillId="0" borderId="19" xfId="131" applyNumberFormat="1" applyFont="1" applyFill="1" applyBorder="1" applyAlignment="1" applyProtection="1">
      <alignment horizontal="left"/>
      <protection hidden="1"/>
    </xf>
    <xf numFmtId="198" fontId="14" fillId="0" borderId="19" xfId="131" applyNumberFormat="1" applyFont="1" applyFill="1" applyBorder="1" applyAlignment="1" applyProtection="1">
      <alignment horizontal="right"/>
      <protection hidden="1"/>
    </xf>
    <xf numFmtId="19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22" xfId="233" applyNumberFormat="1" applyFont="1" applyFill="1" applyBorder="1" applyAlignment="1" applyProtection="1">
      <alignment/>
      <protection locked="0"/>
    </xf>
    <xf numFmtId="203" fontId="14" fillId="7" borderId="24" xfId="233" applyNumberFormat="1" applyFont="1" applyFill="1" applyBorder="1" applyAlignment="1" applyProtection="1">
      <alignment/>
      <protection locked="0"/>
    </xf>
    <xf numFmtId="203" fontId="14" fillId="7" borderId="24" xfId="131" applyNumberFormat="1" applyFont="1" applyFill="1" applyBorder="1" applyAlignment="1" applyProtection="1">
      <alignment/>
      <protection locked="0"/>
    </xf>
    <xf numFmtId="20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1504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SLOVAKIA SAX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SLOVAKIA SAX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SLOVAKIA SAX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SLOVAKIA SAX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585" t="s">
        <v>1510</v>
      </c>
      <c r="C11" s="585" t="s">
        <v>1509</v>
      </c>
      <c r="D11" s="585" t="s">
        <v>1511</v>
      </c>
      <c r="E11" s="599" t="s">
        <v>1505</v>
      </c>
      <c r="F11" s="599" t="s">
        <v>1506</v>
      </c>
      <c r="G11" s="599" t="s">
        <v>1507</v>
      </c>
      <c r="H11" s="599" t="s">
        <v>1508</v>
      </c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12" sqref="E12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SLOVAKIA SAX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129246</v>
      </c>
      <c r="E11" s="348">
        <f>'1-SB'!D47</f>
        <v>110842</v>
      </c>
      <c r="F11" s="346"/>
    </row>
    <row r="12" spans="2:6" ht="15.75">
      <c r="B12" s="342"/>
      <c r="C12" s="342" t="s">
        <v>1353</v>
      </c>
      <c r="D12" s="347">
        <f>'1-SB'!G47</f>
        <v>129246</v>
      </c>
      <c r="E12" s="348">
        <f>'1-SB'!H47</f>
        <v>110842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86437</v>
      </c>
      <c r="E19" s="347">
        <f>'1-SB'!C25</f>
        <v>86437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86437</v>
      </c>
      <c r="E20" s="357">
        <f>'1-SB'!C22</f>
        <v>86437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156466</v>
      </c>
      <c r="E26" s="361">
        <f>'1-SB'!G11</f>
        <v>156466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-3613</v>
      </c>
      <c r="E27" s="361">
        <f>'1-SB'!G16</f>
        <v>-3613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1770</v>
      </c>
      <c r="E28" s="361">
        <f>'1-SB'!G19+'1-SB'!G21</f>
        <v>1770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-25695</v>
      </c>
      <c r="E29" s="361">
        <f>'1-SB'!G20+'1-SB'!G22</f>
        <v>-25695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128928</v>
      </c>
      <c r="E30" s="363">
        <f>'1-SB'!G24</f>
        <v>128928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935</v>
      </c>
      <c r="E41" s="357">
        <f>'1-SB'!C43</f>
        <v>935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318</v>
      </c>
      <c r="E44" s="357">
        <f>'1-SB'!G40</f>
        <v>318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41874</v>
      </c>
      <c r="E47" s="357">
        <f>'1-SB'!C16+'1-SB'!C37</f>
        <v>41874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Slovakia SAX UCITS ETF</v>
      </c>
      <c r="B3" s="387" t="str">
        <f aca="true" t="shared" si="1" ref="B3:B34">dfRG</f>
        <v>05-1651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Slovakia SAX UCITS ETF</v>
      </c>
      <c r="B4" s="387" t="str">
        <f t="shared" si="1"/>
        <v>05-1651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Slovakia SAX UCITS ETF</v>
      </c>
      <c r="B5" s="387" t="str">
        <f t="shared" si="1"/>
        <v>05-1651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Slovakia SAX UCITS ETF</v>
      </c>
      <c r="B6" s="387" t="str">
        <f t="shared" si="1"/>
        <v>05-1651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Slovakia SAX UCITS ETF</v>
      </c>
      <c r="B7" s="387" t="str">
        <f t="shared" si="1"/>
        <v>05-1651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Slovakia SAX UCITS ETF</v>
      </c>
      <c r="B8" s="387" t="str">
        <f t="shared" si="1"/>
        <v>05-1651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Slovakia SAX UCITS ETF</v>
      </c>
      <c r="B9" s="387" t="str">
        <f t="shared" si="1"/>
        <v>05-1651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Slovakia SAX UCITS ETF</v>
      </c>
      <c r="B10" s="387" t="str">
        <f t="shared" si="1"/>
        <v>05-1651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Slovakia SAX UCITS ETF</v>
      </c>
      <c r="B11" s="387" t="str">
        <f t="shared" si="1"/>
        <v>05-1651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Slovakia SAX UCITS ETF</v>
      </c>
      <c r="B12" s="387" t="str">
        <f t="shared" si="1"/>
        <v>05-1651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Slovakia SAX UCITS ETF</v>
      </c>
      <c r="B13" s="387" t="str">
        <f t="shared" si="1"/>
        <v>05-1651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Slovakia SAX UCITS ETF</v>
      </c>
      <c r="B14" s="387" t="str">
        <f t="shared" si="1"/>
        <v>05-1651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Slovakia SAX UCITS ETF</v>
      </c>
      <c r="B15" s="387" t="str">
        <f t="shared" si="1"/>
        <v>05-1651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86437</v>
      </c>
    </row>
    <row r="16" spans="1:7" ht="15.75">
      <c r="A16" s="386" t="str">
        <f t="shared" si="0"/>
        <v>Expat Slovakia SAX UCITS ETF</v>
      </c>
      <c r="B16" s="387" t="str">
        <f t="shared" si="1"/>
        <v>05-1651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Slovakia SAX UCITS ETF</v>
      </c>
      <c r="B17" s="387" t="str">
        <f t="shared" si="1"/>
        <v>05-1651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Slovakia SAX UCITS ETF</v>
      </c>
      <c r="B18" s="387" t="str">
        <f t="shared" si="1"/>
        <v>05-1651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86437</v>
      </c>
    </row>
    <row r="19" spans="1:7" ht="15.75">
      <c r="A19" s="386" t="str">
        <f t="shared" si="0"/>
        <v>Expat Slovakia SAX UCITS ETF</v>
      </c>
      <c r="B19" s="387" t="str">
        <f t="shared" si="1"/>
        <v>05-1651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Slovakia SAX UCITS ETF</v>
      </c>
      <c r="B20" s="387" t="str">
        <f t="shared" si="1"/>
        <v>05-1651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41874</v>
      </c>
    </row>
    <row r="21" spans="1:7" ht="15.75">
      <c r="A21" s="386" t="str">
        <f t="shared" si="0"/>
        <v>Expat Slovakia SAX UCITS ETF</v>
      </c>
      <c r="B21" s="387" t="str">
        <f t="shared" si="1"/>
        <v>05-1651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41874</v>
      </c>
    </row>
    <row r="22" spans="1:7" ht="15.75">
      <c r="A22" s="386" t="str">
        <f t="shared" si="0"/>
        <v>Expat Slovakia SAX UCITS ETF</v>
      </c>
      <c r="B22" s="387" t="str">
        <f t="shared" si="1"/>
        <v>05-1651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Slovakia SAX UCITS ETF</v>
      </c>
      <c r="B23" s="387" t="str">
        <f t="shared" si="1"/>
        <v>05-1651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Slovakia SAX UCITS ETF</v>
      </c>
      <c r="B24" s="387" t="str">
        <f t="shared" si="1"/>
        <v>05-1651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Slovakia SAX UCITS ETF</v>
      </c>
      <c r="B25" s="387" t="str">
        <f t="shared" si="1"/>
        <v>05-1651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Slovakia SAX UCITS ETF</v>
      </c>
      <c r="B26" s="387" t="str">
        <f t="shared" si="1"/>
        <v>05-1651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Slovakia SAX UCITS ETF</v>
      </c>
      <c r="B27" s="387" t="str">
        <f t="shared" si="1"/>
        <v>05-1651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Slovakia SAX UCITS ETF</v>
      </c>
      <c r="B28" s="387" t="str">
        <f t="shared" si="1"/>
        <v>05-1651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Slovakia SAX UCITS ETF</v>
      </c>
      <c r="B29" s="387" t="str">
        <f t="shared" si="1"/>
        <v>05-1651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Slovakia SAX UCITS ETF</v>
      </c>
      <c r="B30" s="387" t="str">
        <f t="shared" si="1"/>
        <v>05-1651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41874</v>
      </c>
    </row>
    <row r="31" spans="1:7" ht="15.75">
      <c r="A31" s="386" t="str">
        <f t="shared" si="0"/>
        <v>Expat Slovakia SAX UCITS ETF</v>
      </c>
      <c r="B31" s="387" t="str">
        <f t="shared" si="1"/>
        <v>05-1651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Slovakia SAX UCITS ETF</v>
      </c>
      <c r="B32" s="387" t="str">
        <f t="shared" si="1"/>
        <v>05-1651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Slovakia SAX UCITS ETF</v>
      </c>
      <c r="B33" s="387" t="str">
        <f t="shared" si="1"/>
        <v>05-1651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Slovakia SAX UCITS ETF</v>
      </c>
      <c r="B34" s="387" t="str">
        <f t="shared" si="1"/>
        <v>05-1651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Slovakia SAX UCITS ETF</v>
      </c>
      <c r="B35" s="387" t="str">
        <f aca="true" t="shared" si="4" ref="B35:B58">dfRG</f>
        <v>05-1651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935</v>
      </c>
    </row>
    <row r="36" spans="1:7" ht="15.75">
      <c r="A36" s="386" t="str">
        <f t="shared" si="3"/>
        <v>Expat Slovakia SAX UCITS ETF</v>
      </c>
      <c r="B36" s="387" t="str">
        <f t="shared" si="4"/>
        <v>05-1651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935</v>
      </c>
    </row>
    <row r="37" spans="1:7" ht="15.75">
      <c r="A37" s="386" t="str">
        <f t="shared" si="3"/>
        <v>Expat Slovakia SAX UCITS ETF</v>
      </c>
      <c r="B37" s="387" t="str">
        <f t="shared" si="4"/>
        <v>05-1651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Slovakia SAX UCITS ETF</v>
      </c>
      <c r="B38" s="387" t="str">
        <f t="shared" si="4"/>
        <v>05-1651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129246</v>
      </c>
    </row>
    <row r="39" spans="1:7" ht="15.75">
      <c r="A39" s="386" t="str">
        <f t="shared" si="3"/>
        <v>Expat Slovakia SAX UCITS ETF</v>
      </c>
      <c r="B39" s="387" t="str">
        <f t="shared" si="4"/>
        <v>05-1651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129246</v>
      </c>
    </row>
    <row r="40" spans="1:7" ht="15.75">
      <c r="A40" s="405" t="str">
        <f t="shared" si="3"/>
        <v>Expat Slovakia SAX UCITS ETF</v>
      </c>
      <c r="B40" s="406" t="str">
        <f t="shared" si="4"/>
        <v>05-1651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Slovakia SAX UCITS ETF</v>
      </c>
      <c r="B41" s="406" t="str">
        <f t="shared" si="4"/>
        <v>05-1651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156466</v>
      </c>
    </row>
    <row r="42" spans="1:7" ht="15.75">
      <c r="A42" s="405" t="str">
        <f t="shared" si="3"/>
        <v>Expat Slovakia SAX UCITS ETF</v>
      </c>
      <c r="B42" s="406" t="str">
        <f t="shared" si="4"/>
        <v>05-1651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Slovakia SAX UCITS ETF</v>
      </c>
      <c r="B43" s="406" t="str">
        <f t="shared" si="4"/>
        <v>05-1651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-3613</v>
      </c>
    </row>
    <row r="44" spans="1:7" ht="15.75">
      <c r="A44" s="405" t="str">
        <f t="shared" si="3"/>
        <v>Expat Slovakia SAX UCITS ETF</v>
      </c>
      <c r="B44" s="406" t="str">
        <f t="shared" si="4"/>
        <v>05-1651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Slovakia SAX UCITS ETF</v>
      </c>
      <c r="B45" s="406" t="str">
        <f t="shared" si="4"/>
        <v>05-1651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Slovakia SAX UCITS ETF</v>
      </c>
      <c r="B46" s="406" t="str">
        <f t="shared" si="4"/>
        <v>05-1651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-3613</v>
      </c>
    </row>
    <row r="47" spans="1:7" ht="15.75">
      <c r="A47" s="405" t="str">
        <f t="shared" si="3"/>
        <v>Expat Slovakia SAX UCITS ETF</v>
      </c>
      <c r="B47" s="406" t="str">
        <f t="shared" si="4"/>
        <v>05-1651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Slovakia SAX UCITS ETF</v>
      </c>
      <c r="B48" s="406" t="str">
        <f t="shared" si="4"/>
        <v>05-1651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-25695</v>
      </c>
    </row>
    <row r="49" spans="1:7" ht="15.75">
      <c r="A49" s="405" t="str">
        <f t="shared" si="3"/>
        <v>Expat Slovakia SAX UCITS ETF</v>
      </c>
      <c r="B49" s="406" t="str">
        <f t="shared" si="4"/>
        <v>05-1651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Expat Slovakia SAX UCITS ETF</v>
      </c>
      <c r="B50" s="406" t="str">
        <f t="shared" si="4"/>
        <v>05-1651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-25695</v>
      </c>
    </row>
    <row r="51" spans="1:7" ht="15.75">
      <c r="A51" s="405" t="str">
        <f t="shared" si="3"/>
        <v>Expat Slovakia SAX UCITS ETF</v>
      </c>
      <c r="B51" s="406" t="str">
        <f t="shared" si="4"/>
        <v>05-1651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1770</v>
      </c>
    </row>
    <row r="52" spans="1:7" ht="15.75">
      <c r="A52" s="405" t="str">
        <f t="shared" si="3"/>
        <v>Expat Slovakia SAX UCITS ETF</v>
      </c>
      <c r="B52" s="406" t="str">
        <f t="shared" si="4"/>
        <v>05-1651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Slovakia SAX UCITS ETF</v>
      </c>
      <c r="B53" s="406" t="str">
        <f t="shared" si="4"/>
        <v>05-1651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-23925</v>
      </c>
    </row>
    <row r="54" spans="1:7" ht="15.75">
      <c r="A54" s="405" t="str">
        <f t="shared" si="3"/>
        <v>Expat Slovakia SAX UCITS ETF</v>
      </c>
      <c r="B54" s="406" t="str">
        <f t="shared" si="4"/>
        <v>05-1651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128928</v>
      </c>
    </row>
    <row r="55" spans="1:7" ht="15.75">
      <c r="A55" s="405" t="str">
        <f t="shared" si="3"/>
        <v>Expat Slovakia SAX UCITS ETF</v>
      </c>
      <c r="B55" s="406" t="str">
        <f t="shared" si="4"/>
        <v>05-1651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Slovakia SAX UCITS ETF</v>
      </c>
      <c r="B56" s="406" t="str">
        <f t="shared" si="4"/>
        <v>05-1651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Slovakia SAX UCITS ETF</v>
      </c>
      <c r="B57" s="406" t="str">
        <f t="shared" si="4"/>
        <v>05-1651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318</v>
      </c>
    </row>
    <row r="58" spans="1:7" ht="15.75">
      <c r="A58" s="405" t="str">
        <f t="shared" si="3"/>
        <v>Expat Slovakia SAX UCITS ETF</v>
      </c>
      <c r="B58" s="406" t="str">
        <f t="shared" si="4"/>
        <v>05-1651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211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107</v>
      </c>
    </row>
    <row r="60" spans="1:7" ht="15.75">
      <c r="A60" s="405" t="str">
        <f aca="true" t="shared" si="6" ref="A60:A81">dfName</f>
        <v>Expat Slovakia SAX UCITS ETF</v>
      </c>
      <c r="B60" s="406" t="str">
        <f aca="true" t="shared" si="7" ref="B60:B81">dfRG</f>
        <v>05-1651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Slovakia SAX UCITS ETF</v>
      </c>
      <c r="B61" s="406" t="str">
        <f t="shared" si="7"/>
        <v>05-1651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Slovakia SAX UCITS ETF</v>
      </c>
      <c r="B62" s="406" t="str">
        <f t="shared" si="7"/>
        <v>05-1651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Slovakia SAX UCITS ETF</v>
      </c>
      <c r="B63" s="406" t="str">
        <f t="shared" si="7"/>
        <v>05-1651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Slovakia SAX UCITS ETF</v>
      </c>
      <c r="B64" s="406" t="str">
        <f t="shared" si="7"/>
        <v>05-1651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Slovakia SAX UCITS ETF</v>
      </c>
      <c r="B65" s="406" t="str">
        <f t="shared" si="7"/>
        <v>05-1651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Slovakia SAX UCITS ETF</v>
      </c>
      <c r="B66" s="406" t="str">
        <f t="shared" si="7"/>
        <v>05-1651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Slovakia SAX UCITS ETF</v>
      </c>
      <c r="B67" s="406" t="str">
        <f t="shared" si="7"/>
        <v>05-1651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Slovakia SAX UCITS ETF</v>
      </c>
      <c r="B68" s="406" t="str">
        <f t="shared" si="7"/>
        <v>05-1651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Slovakia SAX UCITS ETF</v>
      </c>
      <c r="B69" s="406" t="str">
        <f t="shared" si="7"/>
        <v>05-1651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318</v>
      </c>
    </row>
    <row r="70" spans="1:7" ht="15.75">
      <c r="A70" s="405" t="str">
        <f t="shared" si="6"/>
        <v>Expat Slovakia SAX UCITS ETF</v>
      </c>
      <c r="B70" s="406" t="str">
        <f t="shared" si="7"/>
        <v>05-1651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129246</v>
      </c>
    </row>
    <row r="71" spans="1:7" ht="15.75">
      <c r="A71" s="423" t="str">
        <f t="shared" si="6"/>
        <v>Expat Slovakia SAX UCITS ETF</v>
      </c>
      <c r="B71" s="424" t="str">
        <f t="shared" si="7"/>
        <v>05-1651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Slovakia SAX UCITS ETF</v>
      </c>
      <c r="B72" s="424" t="str">
        <f t="shared" si="7"/>
        <v>05-1651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Slovakia SAX UCITS ETF</v>
      </c>
      <c r="B73" s="424" t="str">
        <f t="shared" si="7"/>
        <v>05-1651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Slovakia SAX UCITS ETF</v>
      </c>
      <c r="B74" s="424" t="str">
        <f t="shared" si="7"/>
        <v>05-1651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4125</v>
      </c>
    </row>
    <row r="75" spans="1:7" ht="31.5">
      <c r="A75" s="423" t="str">
        <f t="shared" si="6"/>
        <v>Expat Slovakia SAX UCITS ETF</v>
      </c>
      <c r="B75" s="424" t="str">
        <f t="shared" si="7"/>
        <v>05-1651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Slovakia SAX UCITS ETF</v>
      </c>
      <c r="B76" s="424" t="str">
        <f t="shared" si="7"/>
        <v>05-1651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Slovakia SAX UCITS ETF</v>
      </c>
      <c r="B77" s="424" t="str">
        <f t="shared" si="7"/>
        <v>05-1651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2157</v>
      </c>
    </row>
    <row r="78" spans="1:7" ht="15.75">
      <c r="A78" s="423" t="str">
        <f t="shared" si="6"/>
        <v>Expat Slovakia SAX UCITS ETF</v>
      </c>
      <c r="B78" s="424" t="str">
        <f t="shared" si="7"/>
        <v>05-1651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6282</v>
      </c>
    </row>
    <row r="79" spans="1:7" ht="15.75">
      <c r="A79" s="423" t="str">
        <f t="shared" si="6"/>
        <v>Expat Slovakia SAX UCITS ETF</v>
      </c>
      <c r="B79" s="424" t="str">
        <f t="shared" si="7"/>
        <v>05-1651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Slovakia SAX UCITS ETF</v>
      </c>
      <c r="B80" s="424" t="str">
        <f t="shared" si="7"/>
        <v>05-1651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Slovakia SAX UCITS ETF</v>
      </c>
      <c r="B81" s="424" t="str">
        <f t="shared" si="7"/>
        <v>05-1651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Slovakia SAX UCITS ETF</v>
      </c>
      <c r="B83" s="424" t="str">
        <f aca="true" t="shared" si="10" ref="B83:B109">dfRG</f>
        <v>05-1651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Slovakia SAX UCITS ETF</v>
      </c>
      <c r="B84" s="424" t="str">
        <f t="shared" si="10"/>
        <v>05-1651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Slovakia SAX UCITS ETF</v>
      </c>
      <c r="B85" s="424" t="str">
        <f t="shared" si="10"/>
        <v>05-1651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492</v>
      </c>
    </row>
    <row r="86" spans="1:7" ht="15.75">
      <c r="A86" s="423" t="str">
        <f t="shared" si="9"/>
        <v>Expat Slovakia SAX UCITS ETF</v>
      </c>
      <c r="B86" s="424" t="str">
        <f t="shared" si="10"/>
        <v>05-1651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6774</v>
      </c>
    </row>
    <row r="87" spans="1:7" ht="15.75">
      <c r="A87" s="423" t="str">
        <f t="shared" si="9"/>
        <v>Expat Slovakia SAX UCITS ETF</v>
      </c>
      <c r="B87" s="424" t="str">
        <f t="shared" si="10"/>
        <v>05-1651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1770</v>
      </c>
    </row>
    <row r="88" spans="1:7" ht="15.75">
      <c r="A88" s="423" t="str">
        <f t="shared" si="9"/>
        <v>Expat Slovakia SAX UCITS ETF</v>
      </c>
      <c r="B88" s="424" t="str">
        <f t="shared" si="10"/>
        <v>05-1651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Slovakia SAX UCITS ETF</v>
      </c>
      <c r="B89" s="424" t="str">
        <f t="shared" si="10"/>
        <v>05-1651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1770</v>
      </c>
    </row>
    <row r="90" spans="1:7" ht="15.75">
      <c r="A90" s="423" t="str">
        <f t="shared" si="9"/>
        <v>Expat Slovakia SAX UCITS ETF</v>
      </c>
      <c r="B90" s="424" t="str">
        <f t="shared" si="10"/>
        <v>05-1651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8544</v>
      </c>
    </row>
    <row r="91" spans="1:7" ht="15.75">
      <c r="A91" s="434" t="str">
        <f t="shared" si="9"/>
        <v>Expat Slovakia SAX UCITS ETF</v>
      </c>
      <c r="B91" s="435" t="str">
        <f t="shared" si="10"/>
        <v>05-1651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Slovakia SAX UCITS ETF</v>
      </c>
      <c r="B92" s="435" t="str">
        <f t="shared" si="10"/>
        <v>05-1651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Slovakia SAX UCITS ETF</v>
      </c>
      <c r="B93" s="435" t="str">
        <f t="shared" si="10"/>
        <v>05-1651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935</v>
      </c>
    </row>
    <row r="94" spans="1:7" ht="31.5">
      <c r="A94" s="434" t="str">
        <f t="shared" si="9"/>
        <v>Expat Slovakia SAX UCITS ETF</v>
      </c>
      <c r="B94" s="435" t="str">
        <f t="shared" si="10"/>
        <v>05-1651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7609</v>
      </c>
    </row>
    <row r="95" spans="1:7" ht="31.5">
      <c r="A95" s="434" t="str">
        <f t="shared" si="9"/>
        <v>Expat Slovakia SAX UCITS ETF</v>
      </c>
      <c r="B95" s="435" t="str">
        <f t="shared" si="10"/>
        <v>05-1651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Slovakia SAX UCITS ETF</v>
      </c>
      <c r="B96" s="435" t="str">
        <f t="shared" si="10"/>
        <v>05-1651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Slovakia SAX UCITS ETF</v>
      </c>
      <c r="B97" s="435" t="str">
        <f t="shared" si="10"/>
        <v>05-1651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Slovakia SAX UCITS ETF</v>
      </c>
      <c r="B98" s="435" t="str">
        <f t="shared" si="10"/>
        <v>05-1651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Slovakia SAX UCITS ETF</v>
      </c>
      <c r="B99" s="435" t="str">
        <f t="shared" si="10"/>
        <v>05-1651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8544</v>
      </c>
    </row>
    <row r="100" spans="1:7" ht="15.75">
      <c r="A100" s="434" t="str">
        <f t="shared" si="9"/>
        <v>Expat Slovakia SAX UCITS ETF</v>
      </c>
      <c r="B100" s="435" t="str">
        <f t="shared" si="10"/>
        <v>05-1651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Slovakia SAX UCITS ETF</v>
      </c>
      <c r="B101" s="435" t="str">
        <f t="shared" si="10"/>
        <v>05-1651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Slovakia SAX UCITS ETF</v>
      </c>
      <c r="B102" s="435" t="str">
        <f t="shared" si="10"/>
        <v>05-1651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8544</v>
      </c>
    </row>
    <row r="103" spans="1:7" ht="15.75">
      <c r="A103" s="434" t="str">
        <f t="shared" si="9"/>
        <v>Expat Slovakia SAX UCITS ETF</v>
      </c>
      <c r="B103" s="435" t="str">
        <f t="shared" si="10"/>
        <v>05-1651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Slovakia SAX UCITS ETF</v>
      </c>
      <c r="B104" s="435" t="str">
        <f t="shared" si="10"/>
        <v>05-1651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Slovakia SAX UCITS ETF</v>
      </c>
      <c r="B105" s="435" t="str">
        <f t="shared" si="10"/>
        <v>05-1651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Slovakia SAX UCITS ETF</v>
      </c>
      <c r="B106" s="435" t="str">
        <f t="shared" si="10"/>
        <v>05-1651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8544</v>
      </c>
    </row>
    <row r="107" spans="1:7" ht="15.75">
      <c r="A107" s="446" t="str">
        <f t="shared" si="9"/>
        <v>Expat Slovakia SAX UCITS ETF</v>
      </c>
      <c r="B107" s="447" t="str">
        <f t="shared" si="10"/>
        <v>05-1651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Slovakia SAX UCITS ETF</v>
      </c>
      <c r="B108" s="447" t="str">
        <f t="shared" si="10"/>
        <v>05-1651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16626</v>
      </c>
    </row>
    <row r="109" spans="1:7" ht="31.5">
      <c r="A109" s="446" t="str">
        <f t="shared" si="9"/>
        <v>Expat Slovakia SAX UCITS ETF</v>
      </c>
      <c r="B109" s="447" t="str">
        <f t="shared" si="10"/>
        <v>05-1651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Slovakia SAX UCITS ETF</v>
      </c>
      <c r="B110" s="447" t="str">
        <f aca="true" t="shared" si="13" ref="B110:B141">dfRG</f>
        <v>05-1651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Slovakia SAX UCITS ETF</v>
      </c>
      <c r="B111" s="447" t="str">
        <f t="shared" si="13"/>
        <v>05-1651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Slovakia SAX UCITS ETF</v>
      </c>
      <c r="B112" s="447" t="str">
        <f t="shared" si="13"/>
        <v>05-1651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Slovakia SAX UCITS ETF</v>
      </c>
      <c r="B113" s="447" t="str">
        <f t="shared" si="13"/>
        <v>05-1651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-492</v>
      </c>
    </row>
    <row r="114" spans="1:7" ht="31.5">
      <c r="A114" s="446" t="str">
        <f t="shared" si="12"/>
        <v>Expat Slovakia SAX UCITS ETF</v>
      </c>
      <c r="B114" s="447" t="str">
        <f t="shared" si="13"/>
        <v>05-1651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16134</v>
      </c>
    </row>
    <row r="115" spans="1:7" ht="15.75">
      <c r="A115" s="446" t="str">
        <f t="shared" si="12"/>
        <v>Expat Slovakia SAX UCITS ETF</v>
      </c>
      <c r="B115" s="447" t="str">
        <f t="shared" si="13"/>
        <v>05-1651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Slovakia SAX UCITS ETF</v>
      </c>
      <c r="B116" s="447" t="str">
        <f t="shared" si="13"/>
        <v>05-1651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20137</v>
      </c>
    </row>
    <row r="117" spans="1:7" ht="31.5">
      <c r="A117" s="446" t="str">
        <f t="shared" si="12"/>
        <v>Expat Slovakia SAX UCITS ETF</v>
      </c>
      <c r="B117" s="447" t="str">
        <f t="shared" si="13"/>
        <v>05-1651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Slovakia SAX UCITS ETF</v>
      </c>
      <c r="B118" s="447" t="str">
        <f t="shared" si="13"/>
        <v>05-1651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-288</v>
      </c>
    </row>
    <row r="119" spans="1:7" ht="15.75">
      <c r="A119" s="446" t="str">
        <f t="shared" si="12"/>
        <v>Expat Slovakia SAX UCITS ETF</v>
      </c>
      <c r="B119" s="447" t="str">
        <f t="shared" si="13"/>
        <v>05-1651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Slovakia SAX UCITS ETF</v>
      </c>
      <c r="B120" s="447" t="str">
        <f t="shared" si="13"/>
        <v>05-1651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-580</v>
      </c>
    </row>
    <row r="121" spans="1:7" ht="15.75">
      <c r="A121" s="446" t="str">
        <f t="shared" si="12"/>
        <v>Expat Slovakia SAX UCITS ETF</v>
      </c>
      <c r="B121" s="447" t="str">
        <f t="shared" si="13"/>
        <v>05-1651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-1281</v>
      </c>
    </row>
    <row r="122" spans="1:7" ht="15.75">
      <c r="A122" s="446" t="str">
        <f t="shared" si="12"/>
        <v>Expat Slovakia SAX UCITS ETF</v>
      </c>
      <c r="B122" s="447" t="str">
        <f t="shared" si="13"/>
        <v>05-1651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Slovakia SAX UCITS ETF</v>
      </c>
      <c r="B123" s="447" t="str">
        <f t="shared" si="13"/>
        <v>05-1651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Expat Slovakia SAX UCITS ETF</v>
      </c>
      <c r="B124" s="447" t="str">
        <f t="shared" si="13"/>
        <v>05-1651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17988</v>
      </c>
    </row>
    <row r="125" spans="1:7" ht="15.75">
      <c r="A125" s="446" t="str">
        <f t="shared" si="12"/>
        <v>Expat Slovakia SAX UCITS ETF</v>
      </c>
      <c r="B125" s="447" t="str">
        <f t="shared" si="13"/>
        <v>05-1651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Slovakia SAX UCITS ETF</v>
      </c>
      <c r="B126" s="447" t="str">
        <f t="shared" si="13"/>
        <v>05-1651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Slovakia SAX UCITS ETF</v>
      </c>
      <c r="B127" s="447" t="str">
        <f t="shared" si="13"/>
        <v>05-1651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Slovakia SAX UCITS ETF</v>
      </c>
      <c r="B128" s="447" t="str">
        <f t="shared" si="13"/>
        <v>05-1651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Slovakia SAX UCITS ETF</v>
      </c>
      <c r="B129" s="447" t="str">
        <f t="shared" si="13"/>
        <v>05-1651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Slovakia SAX UCITS ETF</v>
      </c>
      <c r="B130" s="447" t="str">
        <f t="shared" si="13"/>
        <v>05-1651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Slovakia SAX UCITS ETF</v>
      </c>
      <c r="B131" s="447" t="str">
        <f t="shared" si="13"/>
        <v>05-1651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Slovakia SAX UCITS ETF</v>
      </c>
      <c r="B132" s="447" t="str">
        <f t="shared" si="13"/>
        <v>05-1651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34122</v>
      </c>
    </row>
    <row r="133" spans="1:7" ht="31.5">
      <c r="A133" s="446" t="str">
        <f t="shared" si="12"/>
        <v>Expat Slovakia SAX UCITS ETF</v>
      </c>
      <c r="B133" s="447" t="str">
        <f t="shared" si="13"/>
        <v>05-1651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52315</v>
      </c>
    </row>
    <row r="134" spans="1:7" ht="31.5">
      <c r="A134" s="446" t="str">
        <f t="shared" si="12"/>
        <v>Expat Slovakia SAX UCITS ETF</v>
      </c>
      <c r="B134" s="447" t="str">
        <f t="shared" si="13"/>
        <v>05-1651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86437</v>
      </c>
    </row>
    <row r="135" spans="1:7" ht="15.75">
      <c r="A135" s="446" t="str">
        <f t="shared" si="12"/>
        <v>Expat Slovakia SAX UCITS ETF</v>
      </c>
      <c r="B135" s="447" t="str">
        <f t="shared" si="13"/>
        <v>05-1651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86437</v>
      </c>
    </row>
    <row r="136" spans="1:7" ht="31.5">
      <c r="A136" s="434" t="str">
        <f t="shared" si="12"/>
        <v>Expat Slovakia SAX UCITS ETF</v>
      </c>
      <c r="B136" s="435" t="str">
        <f t="shared" si="13"/>
        <v>05-1651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Slovakia SAX UCITS ETF</v>
      </c>
      <c r="B137" s="435" t="str">
        <f t="shared" si="13"/>
        <v>05-1651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110532</v>
      </c>
    </row>
    <row r="138" spans="1:7" ht="31.5">
      <c r="A138" s="434" t="str">
        <f t="shared" si="12"/>
        <v>Expat Slovakia SAX UCITS ETF</v>
      </c>
      <c r="B138" s="435" t="str">
        <f t="shared" si="13"/>
        <v>05-1651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Slovakia SAX UCITS ETF</v>
      </c>
      <c r="B139" s="435" t="str">
        <f t="shared" si="13"/>
        <v>05-1651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Slovakia SAX UCITS ETF</v>
      </c>
      <c r="B140" s="435" t="str">
        <f t="shared" si="13"/>
        <v>05-1651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Slovakia SAX UCITS ETF</v>
      </c>
      <c r="B141" s="435" t="str">
        <f t="shared" si="13"/>
        <v>05-1651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110532</v>
      </c>
    </row>
    <row r="142" spans="1:7" ht="31.5">
      <c r="A142" s="434" t="str">
        <f aca="true" t="shared" si="15" ref="A142:A155">dfName</f>
        <v>Expat Slovakia SAX UCITS ETF</v>
      </c>
      <c r="B142" s="435" t="str">
        <f aca="true" t="shared" si="16" ref="B142:B155">dfRG</f>
        <v>05-1651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16626</v>
      </c>
    </row>
    <row r="143" spans="1:7" ht="31.5">
      <c r="A143" s="434" t="str">
        <f t="shared" si="15"/>
        <v>Expat Slovakia SAX UCITS ETF</v>
      </c>
      <c r="B143" s="435" t="str">
        <f t="shared" si="16"/>
        <v>05-1651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16626</v>
      </c>
    </row>
    <row r="144" spans="1:7" ht="31.5">
      <c r="A144" s="434" t="str">
        <f t="shared" si="15"/>
        <v>Expat Slovakia SAX UCITS ETF</v>
      </c>
      <c r="B144" s="435" t="str">
        <f t="shared" si="16"/>
        <v>05-1651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Slovakia SAX UCITS ETF</v>
      </c>
      <c r="B145" s="435" t="str">
        <f t="shared" si="16"/>
        <v>05-1651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1770</v>
      </c>
    </row>
    <row r="146" spans="1:7" ht="31.5">
      <c r="A146" s="434" t="str">
        <f t="shared" si="15"/>
        <v>Expat Slovakia SAX UCITS ETF</v>
      </c>
      <c r="B146" s="435" t="str">
        <f t="shared" si="16"/>
        <v>05-1651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Slovakia SAX UCITS ETF</v>
      </c>
      <c r="B147" s="435" t="str">
        <f t="shared" si="16"/>
        <v>05-1651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Slovakia SAX UCITS ETF</v>
      </c>
      <c r="B148" s="435" t="str">
        <f t="shared" si="16"/>
        <v>05-1651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Slovakia SAX UCITS ETF</v>
      </c>
      <c r="B149" s="435" t="str">
        <f t="shared" si="16"/>
        <v>05-1651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Slovakia SAX UCITS ETF</v>
      </c>
      <c r="B150" s="435" t="str">
        <f t="shared" si="16"/>
        <v>05-1651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Slovakia SAX UCITS ETF</v>
      </c>
      <c r="B151" s="435" t="str">
        <f t="shared" si="16"/>
        <v>05-1651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Slovakia SAX UCITS ETF</v>
      </c>
      <c r="B152" s="435" t="str">
        <f t="shared" si="16"/>
        <v>05-1651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Slovakia SAX UCITS ETF</v>
      </c>
      <c r="B153" s="435" t="str">
        <f t="shared" si="16"/>
        <v>05-1651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Slovakia SAX UCITS ETF</v>
      </c>
      <c r="B154" s="435" t="str">
        <f t="shared" si="16"/>
        <v>05-1651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Slovakia SAX UCITS ETF</v>
      </c>
      <c r="B155" s="435" t="str">
        <f t="shared" si="16"/>
        <v>05-1651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Slovakia SAX UCITS ETF</v>
      </c>
      <c r="B157" s="435" t="str">
        <f aca="true" t="shared" si="19" ref="B157:B199">dfRG</f>
        <v>05-1651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128928</v>
      </c>
    </row>
    <row r="158" spans="1:7" ht="31.5">
      <c r="A158" s="434" t="str">
        <f t="shared" si="18"/>
        <v>Expat Slovakia SAX UCITS ETF</v>
      </c>
      <c r="B158" s="435" t="str">
        <f t="shared" si="19"/>
        <v>05-1651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Slovakia SAX UCITS ETF</v>
      </c>
      <c r="B159" s="435" t="str">
        <f t="shared" si="19"/>
        <v>05-1651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128928</v>
      </c>
    </row>
    <row r="160" spans="1:7" ht="15.75">
      <c r="A160" s="475" t="str">
        <f t="shared" si="18"/>
        <v>Expat Slovakia SAX UCITS ETF</v>
      </c>
      <c r="B160" s="476" t="str">
        <f t="shared" si="19"/>
        <v>05-1651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Slovakia SAX UCITS ETF</v>
      </c>
      <c r="B161" s="476" t="str">
        <f t="shared" si="19"/>
        <v>05-1651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70000</v>
      </c>
    </row>
    <row r="162" spans="1:7" ht="15.75">
      <c r="A162" s="475" t="str">
        <f t="shared" si="18"/>
        <v>Expat Slovakia SAX UCITS ETF</v>
      </c>
      <c r="B162" s="476" t="str">
        <f t="shared" si="19"/>
        <v>05-1651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80000</v>
      </c>
    </row>
    <row r="163" spans="1:7" ht="15.75">
      <c r="A163" s="475" t="str">
        <f t="shared" si="18"/>
        <v>Expat Slovakia SAX UCITS ETF</v>
      </c>
      <c r="B163" s="476" t="str">
        <f t="shared" si="19"/>
        <v>05-1651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10000</v>
      </c>
    </row>
    <row r="164" spans="1:7" ht="31.5">
      <c r="A164" s="475" t="str">
        <f t="shared" si="18"/>
        <v>Expat Slovakia SAX UCITS ETF</v>
      </c>
      <c r="B164" s="476" t="str">
        <f t="shared" si="19"/>
        <v>05-1651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16626.51</v>
      </c>
    </row>
    <row r="165" spans="1:7" ht="15.75">
      <c r="A165" s="475" t="str">
        <f t="shared" si="18"/>
        <v>Expat Slovakia SAX UCITS ETF</v>
      </c>
      <c r="B165" s="476" t="str">
        <f t="shared" si="19"/>
        <v>05-1651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Slovakia SAX UCITS ETF</v>
      </c>
      <c r="B166" s="476" t="str">
        <f t="shared" si="19"/>
        <v>05-1651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Slovakia SAX UCITS ETF</v>
      </c>
      <c r="B167" s="476" t="str">
        <f t="shared" si="19"/>
        <v>05-1651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0.8073</v>
      </c>
    </row>
    <row r="168" spans="1:7" ht="31.5">
      <c r="A168" s="475" t="str">
        <f t="shared" si="18"/>
        <v>Expat Slovakia SAX UCITS ETF</v>
      </c>
      <c r="B168" s="476" t="str">
        <f t="shared" si="19"/>
        <v>05-1651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0.824</v>
      </c>
    </row>
    <row r="169" spans="1:7" ht="15.75">
      <c r="A169" s="475" t="str">
        <f t="shared" si="18"/>
        <v>Expat Slovakia SAX UCITS ETF</v>
      </c>
      <c r="B169" s="476" t="str">
        <f t="shared" si="19"/>
        <v>05-1651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589</v>
      </c>
    </row>
    <row r="170" spans="1:7" ht="15.75">
      <c r="A170" s="475" t="str">
        <f t="shared" si="18"/>
        <v>Expat Slovakia SAX UCITS ETF</v>
      </c>
      <c r="B170" s="476" t="str">
        <f t="shared" si="19"/>
        <v>05-1651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1357</v>
      </c>
    </row>
    <row r="171" spans="1:7" ht="15.75">
      <c r="A171" s="475" t="str">
        <f t="shared" si="18"/>
        <v>Expat Slovakia SAX UCITS ETF</v>
      </c>
      <c r="B171" s="476" t="str">
        <f t="shared" si="19"/>
        <v>05-1651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Slovakia SAX UCITS ETF</v>
      </c>
      <c r="B172" s="476" t="str">
        <f t="shared" si="19"/>
        <v>05-1651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0.0207</v>
      </c>
    </row>
    <row r="173" spans="1:7" ht="15.75">
      <c r="A173" s="475" t="str">
        <f t="shared" si="18"/>
        <v>Expat Slovakia SAX UCITS ETF</v>
      </c>
      <c r="B173" s="476" t="str">
        <f t="shared" si="19"/>
        <v>05-1651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-0.0555</v>
      </c>
    </row>
    <row r="174" spans="1:7" ht="15.75">
      <c r="A174" s="475" t="str">
        <f t="shared" si="18"/>
        <v>Expat Slovakia SAX UCITS ETF</v>
      </c>
      <c r="B174" s="476" t="str">
        <f t="shared" si="19"/>
        <v>05-1651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-0.0238</v>
      </c>
    </row>
    <row r="175" spans="1:7" ht="15.75">
      <c r="A175" s="475" t="str">
        <f t="shared" si="18"/>
        <v>Expat Slovakia SAX UCITS ETF</v>
      </c>
      <c r="B175" s="476" t="str">
        <f t="shared" si="19"/>
        <v>05-1651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0.0944</v>
      </c>
    </row>
    <row r="176" spans="1:7" ht="31.5">
      <c r="A176" s="446" t="str">
        <f t="shared" si="18"/>
        <v>Expat Slovakia SAX UCITS ETF</v>
      </c>
      <c r="B176" s="447" t="str">
        <f t="shared" si="19"/>
        <v>05-1651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Slovakia SAX UCITS ETF</v>
      </c>
      <c r="B177" s="447" t="str">
        <f t="shared" si="19"/>
        <v>05-1651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Slovakia SAX UCITS ETF</v>
      </c>
      <c r="B178" s="447" t="str">
        <f t="shared" si="19"/>
        <v>05-1651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Slovakia SAX UCITS ETF</v>
      </c>
      <c r="B179" s="447" t="str">
        <f t="shared" si="19"/>
        <v>05-1651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Slovakia SAX UCITS ETF</v>
      </c>
      <c r="B180" s="447" t="str">
        <f t="shared" si="19"/>
        <v>05-1651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Slovakia SAX UCITS ETF</v>
      </c>
      <c r="B181" s="447" t="str">
        <f t="shared" si="19"/>
        <v>05-1651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Slovakia SAX UCITS ETF</v>
      </c>
      <c r="B182" s="447" t="str">
        <f t="shared" si="19"/>
        <v>05-1651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Slovakia SAX UCITS ETF</v>
      </c>
      <c r="B183" s="467" t="str">
        <f t="shared" si="19"/>
        <v>05-1651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Slovakia SAX UCITS ETF</v>
      </c>
      <c r="B184" s="467" t="str">
        <f t="shared" si="19"/>
        <v>05-1651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Slovakia SAX UCITS ETF</v>
      </c>
      <c r="B185" s="467" t="str">
        <f t="shared" si="19"/>
        <v>05-1651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Slovakia SAX UCITS ETF</v>
      </c>
      <c r="B186" s="467" t="str">
        <f t="shared" si="19"/>
        <v>05-1651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935</v>
      </c>
    </row>
    <row r="187" spans="1:7" ht="15.75">
      <c r="A187" s="466" t="str">
        <f t="shared" si="18"/>
        <v>Expat Slovakia SAX UCITS ETF</v>
      </c>
      <c r="B187" s="467" t="str">
        <f t="shared" si="19"/>
        <v>05-1651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Slovakia SAX UCITS ETF</v>
      </c>
      <c r="B188" s="467" t="str">
        <f t="shared" si="19"/>
        <v>05-1651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Slovakia SAX UCITS ETF</v>
      </c>
      <c r="B189" s="467" t="str">
        <f t="shared" si="19"/>
        <v>05-1651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Slovakia SAX UCITS ETF</v>
      </c>
      <c r="B190" s="467" t="str">
        <f t="shared" si="19"/>
        <v>05-1651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Slovakia SAX UCITS ETF</v>
      </c>
      <c r="B191" s="467" t="str">
        <f t="shared" si="19"/>
        <v>05-1651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Slovakia SAX UCITS ETF</v>
      </c>
      <c r="B192" s="467" t="str">
        <f t="shared" si="19"/>
        <v>05-1651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Slovakia SAX UCITS ETF</v>
      </c>
      <c r="B193" s="467" t="str">
        <f t="shared" si="19"/>
        <v>05-1651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Slovakia SAX UCITS ETF</v>
      </c>
      <c r="B194" s="467" t="str">
        <f t="shared" si="19"/>
        <v>05-1651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Slovakia SAX UCITS ETF</v>
      </c>
      <c r="B195" s="467" t="str">
        <f t="shared" si="19"/>
        <v>05-1651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Slovakia SAX UCITS ETF</v>
      </c>
      <c r="B196" s="467" t="str">
        <f t="shared" si="19"/>
        <v>05-1651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935</v>
      </c>
    </row>
    <row r="197" spans="1:7" ht="15.75">
      <c r="A197" s="475" t="str">
        <f t="shared" si="18"/>
        <v>Expat Slovakia SAX UCITS ETF</v>
      </c>
      <c r="B197" s="476" t="str">
        <f t="shared" si="19"/>
        <v>05-1651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Slovakia SAX UCITS ETF</v>
      </c>
      <c r="B198" s="476" t="str">
        <f t="shared" si="19"/>
        <v>05-1651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Slovakia SAX UCITS ETF</v>
      </c>
      <c r="B199" s="476" t="str">
        <f t="shared" si="19"/>
        <v>05-1651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318</v>
      </c>
    </row>
    <row r="200" spans="1:7" ht="15.75">
      <c r="A200" s="475" t="str">
        <f aca="true" t="shared" si="21" ref="A200:A212">dfName</f>
        <v>Expat Slovakia SAX UCITS ETF</v>
      </c>
      <c r="B200" s="476" t="str">
        <f aca="true" t="shared" si="22" ref="B200:B212">dfRG</f>
        <v>05-1651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211</v>
      </c>
    </row>
    <row r="201" spans="1:7" ht="15.75">
      <c r="A201" s="475" t="str">
        <f t="shared" si="21"/>
        <v>Expat Slovakia SAX UCITS ETF</v>
      </c>
      <c r="B201" s="476" t="str">
        <f t="shared" si="22"/>
        <v>05-1651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107</v>
      </c>
    </row>
    <row r="202" spans="1:7" ht="15.75">
      <c r="A202" s="475" t="str">
        <f t="shared" si="21"/>
        <v>Expat Slovakia SAX UCITS ETF</v>
      </c>
      <c r="B202" s="476" t="str">
        <f t="shared" si="22"/>
        <v>05-1651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Slovakia SAX UCITS ETF</v>
      </c>
      <c r="B203" s="476" t="str">
        <f t="shared" si="22"/>
        <v>05-1651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Slovakia SAX UCITS ETF</v>
      </c>
      <c r="B204" s="476" t="str">
        <f t="shared" si="22"/>
        <v>05-1651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Slovakia SAX UCITS ETF</v>
      </c>
      <c r="B205" s="476" t="str">
        <f t="shared" si="22"/>
        <v>05-1651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Slovakia SAX UCITS ETF</v>
      </c>
      <c r="B206" s="476" t="str">
        <f t="shared" si="22"/>
        <v>05-1651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Slovakia SAX UCITS ETF</v>
      </c>
      <c r="B207" s="476" t="str">
        <f t="shared" si="22"/>
        <v>05-1651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Slovakia SAX UCITS ETF</v>
      </c>
      <c r="B208" s="476" t="str">
        <f t="shared" si="22"/>
        <v>05-1651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Slovakia SAX UCITS ETF</v>
      </c>
      <c r="B209" s="476" t="str">
        <f t="shared" si="22"/>
        <v>05-1651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Slovakia SAX UCITS ETF</v>
      </c>
      <c r="B210" s="476" t="str">
        <f t="shared" si="22"/>
        <v>05-1651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Slovakia SAX UCITS ETF</v>
      </c>
      <c r="B211" s="476" t="str">
        <f t="shared" si="22"/>
        <v>05-1651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Slovakia SAX UCITS ETF</v>
      </c>
      <c r="B212" s="485" t="str">
        <f t="shared" si="22"/>
        <v>05-1651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318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156466</v>
      </c>
      <c r="H11" s="251">
        <v>136908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-98807+95194</f>
        <v>-3613</v>
      </c>
      <c r="H13" s="231">
        <f>-95875+95194</f>
        <v>-681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-3613</v>
      </c>
      <c r="H16" s="252">
        <f>SUM(H13:H15)</f>
        <v>-681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-25695</v>
      </c>
      <c r="H18" s="244">
        <f>SUM(H19:H20)</f>
        <v>-16967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f>-15323-1644-8728</f>
        <v>-25695</v>
      </c>
      <c r="H20" s="231">
        <f>-15323-1644</f>
        <v>-16967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-21306+28915-492-4125-2157+935</f>
        <v>1770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86437</v>
      </c>
      <c r="D22" s="231">
        <v>52315</v>
      </c>
      <c r="E22" s="287" t="s">
        <v>990</v>
      </c>
      <c r="F22" s="230" t="s">
        <v>991</v>
      </c>
      <c r="G22" s="231"/>
      <c r="H22" s="231">
        <f>-97601+94240-1384-14-9-4655+585+110</f>
        <v>-8728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-23925</v>
      </c>
      <c r="H23" s="252">
        <f>H19+H21+H20+H22</f>
        <v>-25695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128928</v>
      </c>
      <c r="H24" s="252">
        <f>H11+H16+H23</f>
        <v>110532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86437</v>
      </c>
      <c r="D25" s="252">
        <f>SUM(D21:D24)</f>
        <v>52315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41874</v>
      </c>
      <c r="D27" s="244">
        <f>SUM(D28:D31)</f>
        <v>58527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41874</v>
      </c>
      <c r="D28" s="231">
        <v>58527</v>
      </c>
      <c r="E28" s="125" t="s">
        <v>125</v>
      </c>
      <c r="F28" s="262" t="s">
        <v>208</v>
      </c>
      <c r="G28" s="244">
        <f>SUM(G29:G31)</f>
        <v>318</v>
      </c>
      <c r="H28" s="244">
        <f>SUM(H29:H31)</f>
        <v>310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211</v>
      </c>
      <c r="H29" s="258">
        <v>213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107</v>
      </c>
      <c r="H30" s="258">
        <v>97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41874</v>
      </c>
      <c r="D37" s="243">
        <f>SUM(D32:D36)+D27</f>
        <v>58527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318</v>
      </c>
      <c r="H40" s="259">
        <f>SUM(H32:H39)+H28+H27</f>
        <v>310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935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935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129246</v>
      </c>
      <c r="D45" s="259">
        <f>D25+D37+D43+D44</f>
        <v>110842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129246</v>
      </c>
      <c r="D47" s="609">
        <f>D18+D45</f>
        <v>110842</v>
      </c>
      <c r="E47" s="264" t="s">
        <v>35</v>
      </c>
      <c r="F47" s="223" t="s">
        <v>221</v>
      </c>
      <c r="G47" s="610">
        <f>G24+G40</f>
        <v>129246</v>
      </c>
      <c r="H47" s="610">
        <f>H24+H40</f>
        <v>110842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activeCellId="1" sqref="D16 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935</v>
      </c>
      <c r="H12" s="245">
        <v>585</v>
      </c>
      <c r="I12" s="132"/>
    </row>
    <row r="13" spans="1:9" s="124" customFormat="1" ht="31.5">
      <c r="A13" s="136" t="s">
        <v>936</v>
      </c>
      <c r="B13" s="373" t="s">
        <v>795</v>
      </c>
      <c r="C13" s="245">
        <v>4125</v>
      </c>
      <c r="D13" s="245"/>
      <c r="E13" s="136" t="s">
        <v>939</v>
      </c>
      <c r="F13" s="373" t="s">
        <v>812</v>
      </c>
      <c r="G13" s="245">
        <f>-21306+28915</f>
        <v>7609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1615</v>
      </c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>
        <v>6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2157</v>
      </c>
      <c r="D16" s="245">
        <v>1944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6282</v>
      </c>
      <c r="D18" s="248">
        <f>SUM(D12:D16)</f>
        <v>3565</v>
      </c>
      <c r="E18" s="138" t="s">
        <v>20</v>
      </c>
      <c r="F18" s="374" t="s">
        <v>817</v>
      </c>
      <c r="G18" s="248">
        <f>SUM(G12:G17)</f>
        <v>8544</v>
      </c>
      <c r="H18" s="248">
        <f>SUM(H12:H17)</f>
        <v>585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492</v>
      </c>
      <c r="D21" s="245">
        <v>1042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492</v>
      </c>
      <c r="D25" s="248">
        <f>SUM(D20:D24)</f>
        <v>1042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6774</v>
      </c>
      <c r="D26" s="248">
        <f>D18+D25</f>
        <v>4607</v>
      </c>
      <c r="E26" s="250" t="s">
        <v>40</v>
      </c>
      <c r="F26" s="374" t="s">
        <v>819</v>
      </c>
      <c r="G26" s="248">
        <f>G18+G25</f>
        <v>8544</v>
      </c>
      <c r="H26" s="248">
        <f>H18+H25</f>
        <v>585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1770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4022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1770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4022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8544</v>
      </c>
      <c r="D30" s="248">
        <f>D26+D28+D29</f>
        <v>4607</v>
      </c>
      <c r="E30" s="250" t="s">
        <v>827</v>
      </c>
      <c r="F30" s="374" t="s">
        <v>822</v>
      </c>
      <c r="G30" s="248">
        <f>G26+G29</f>
        <v>8544</v>
      </c>
      <c r="H30" s="248">
        <f>H26+H29</f>
        <v>4607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3" sqref="D2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SLOVAKIA SAX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16626</f>
        <v>16626</v>
      </c>
      <c r="D13" s="524"/>
      <c r="E13" s="525">
        <f>SUM(C13:D13)</f>
        <v>16626</v>
      </c>
      <c r="F13" s="524">
        <v>159944</v>
      </c>
      <c r="G13" s="524">
        <v>-211396</v>
      </c>
      <c r="H13" s="525">
        <f>SUM(F13:G13)</f>
        <v>-51452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-492</v>
      </c>
      <c r="E18" s="525">
        <f t="shared" si="0"/>
        <v>-492</v>
      </c>
      <c r="F18" s="524"/>
      <c r="G18" s="524">
        <v>-1042</v>
      </c>
      <c r="H18" s="525">
        <f t="shared" si="1"/>
        <v>-1042</v>
      </c>
    </row>
    <row r="19" spans="1:8" ht="21" customHeight="1">
      <c r="A19" s="521" t="s">
        <v>985</v>
      </c>
      <c r="B19" s="241" t="s">
        <v>836</v>
      </c>
      <c r="C19" s="528">
        <f>SUM(C13:C14,C16:C18)</f>
        <v>16626</v>
      </c>
      <c r="D19" s="528">
        <f>SUM(D13:D14,D16:D18)</f>
        <v>-492</v>
      </c>
      <c r="E19" s="525">
        <f t="shared" si="0"/>
        <v>16134</v>
      </c>
      <c r="F19" s="528">
        <f>SUM(F13:F14,F16:F18)</f>
        <v>159944</v>
      </c>
      <c r="G19" s="528">
        <f>SUM(G13:G14,G16:G18)</f>
        <v>-212438</v>
      </c>
      <c r="H19" s="525">
        <f t="shared" si="1"/>
        <v>-52494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2807+17330</f>
        <v>20137</v>
      </c>
      <c r="D21" s="524"/>
      <c r="E21" s="525">
        <f>SUM(C21:D21)</f>
        <v>20137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-105-183</f>
        <v>-288</v>
      </c>
      <c r="E23" s="525">
        <f t="shared" si="2"/>
        <v>-288</v>
      </c>
      <c r="F23" s="524"/>
      <c r="G23" s="524">
        <v>-137</v>
      </c>
      <c r="H23" s="525">
        <f t="shared" si="3"/>
        <v>-137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>
        <v>585</v>
      </c>
      <c r="G24" s="524"/>
      <c r="H24" s="525">
        <f t="shared" si="3"/>
        <v>585</v>
      </c>
    </row>
    <row r="25" spans="1:8" ht="12.75">
      <c r="A25" s="531" t="s">
        <v>962</v>
      </c>
      <c r="B25" s="95" t="s">
        <v>841</v>
      </c>
      <c r="C25" s="524"/>
      <c r="D25" s="524">
        <v>-580</v>
      </c>
      <c r="E25" s="525">
        <f t="shared" si="2"/>
        <v>-580</v>
      </c>
      <c r="F25" s="524"/>
      <c r="G25" s="524">
        <v>-644</v>
      </c>
      <c r="H25" s="525">
        <f t="shared" si="3"/>
        <v>-644</v>
      </c>
    </row>
    <row r="26" spans="1:8" ht="12.75">
      <c r="A26" s="531" t="s">
        <v>963</v>
      </c>
      <c r="B26" s="95" t="s">
        <v>842</v>
      </c>
      <c r="C26" s="524"/>
      <c r="D26" s="524">
        <v>-1281</v>
      </c>
      <c r="E26" s="525">
        <f t="shared" si="2"/>
        <v>-1281</v>
      </c>
      <c r="F26" s="524"/>
      <c r="G26" s="524">
        <v>-1284</v>
      </c>
      <c r="H26" s="525">
        <f t="shared" si="3"/>
        <v>-1284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>
        <v>-7</v>
      </c>
      <c r="H27" s="525">
        <f t="shared" si="3"/>
        <v>-7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20137</v>
      </c>
      <c r="D29" s="528">
        <f>SUM(D21:D28)</f>
        <v>-2149</v>
      </c>
      <c r="E29" s="525">
        <f t="shared" si="2"/>
        <v>17988</v>
      </c>
      <c r="F29" s="528">
        <f>SUM(F21:F28)</f>
        <v>585</v>
      </c>
      <c r="G29" s="528">
        <f>SUM(G21:G28)</f>
        <v>-2072</v>
      </c>
      <c r="H29" s="525">
        <f t="shared" si="3"/>
        <v>-1487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36763</v>
      </c>
      <c r="D37" s="528">
        <f t="shared" si="5"/>
        <v>-2641</v>
      </c>
      <c r="E37" s="528">
        <f t="shared" si="5"/>
        <v>34122</v>
      </c>
      <c r="F37" s="528">
        <f t="shared" si="5"/>
        <v>160529</v>
      </c>
      <c r="G37" s="528">
        <f t="shared" si="5"/>
        <v>-214510</v>
      </c>
      <c r="H37" s="528">
        <f t="shared" si="5"/>
        <v>-53981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52315</v>
      </c>
      <c r="F38" s="528"/>
      <c r="G38" s="528"/>
      <c r="H38" s="534">
        <v>88540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86437</v>
      </c>
      <c r="F39" s="528"/>
      <c r="G39" s="528"/>
      <c r="H39" s="528">
        <f>SUM(H37:H38)</f>
        <v>34559</v>
      </c>
    </row>
    <row r="40" spans="1:8" ht="15.75">
      <c r="A40" s="526" t="s">
        <v>91</v>
      </c>
      <c r="B40" s="95" t="s">
        <v>855</v>
      </c>
      <c r="C40" s="535"/>
      <c r="D40" s="535"/>
      <c r="E40" s="231">
        <v>86437</v>
      </c>
      <c r="F40" s="525"/>
      <c r="G40" s="525"/>
      <c r="H40" s="524">
        <v>34559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136908</v>
      </c>
      <c r="D14" s="611">
        <f>'1-SB'!H13</f>
        <v>-681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-25695</v>
      </c>
      <c r="I14" s="611">
        <f aca="true" t="shared" si="0" ref="I14:I36">SUM(C14:H14)</f>
        <v>110532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136908</v>
      </c>
      <c r="D18" s="612">
        <f t="shared" si="2"/>
        <v>-681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-25695</v>
      </c>
      <c r="I18" s="611">
        <f t="shared" si="0"/>
        <v>110532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19558</v>
      </c>
      <c r="D19" s="612">
        <f t="shared" si="3"/>
        <v>-2932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16626</v>
      </c>
      <c r="J19" s="105"/>
    </row>
    <row r="20" spans="1:10" ht="15">
      <c r="A20" s="205" t="s">
        <v>225</v>
      </c>
      <c r="B20" s="82" t="s">
        <v>863</v>
      </c>
      <c r="C20" s="236">
        <v>19558</v>
      </c>
      <c r="D20" s="236">
        <v>-2932</v>
      </c>
      <c r="E20" s="236"/>
      <c r="F20" s="236"/>
      <c r="G20" s="236"/>
      <c r="H20" s="236"/>
      <c r="I20" s="611">
        <f t="shared" si="0"/>
        <v>16626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1770</v>
      </c>
      <c r="H22" s="612">
        <f>'1-SB'!G22</f>
        <v>0</v>
      </c>
      <c r="I22" s="611">
        <f t="shared" si="0"/>
        <v>1770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156466</v>
      </c>
      <c r="D34" s="612">
        <f t="shared" si="7"/>
        <v>-3613</v>
      </c>
      <c r="E34" s="612">
        <f t="shared" si="7"/>
        <v>0</v>
      </c>
      <c r="F34" s="612">
        <f t="shared" si="7"/>
        <v>0</v>
      </c>
      <c r="G34" s="612">
        <f t="shared" si="7"/>
        <v>1770</v>
      </c>
      <c r="H34" s="612">
        <f t="shared" si="7"/>
        <v>-25695</v>
      </c>
      <c r="I34" s="611">
        <f t="shared" si="0"/>
        <v>128928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156466</v>
      </c>
      <c r="D36" s="615">
        <f t="shared" si="8"/>
        <v>-3613</v>
      </c>
      <c r="E36" s="615">
        <f t="shared" si="8"/>
        <v>0</v>
      </c>
      <c r="F36" s="615">
        <f t="shared" si="8"/>
        <v>0</v>
      </c>
      <c r="G36" s="615">
        <f t="shared" si="8"/>
        <v>1770</v>
      </c>
      <c r="H36" s="615">
        <f t="shared" si="8"/>
        <v>-25695</v>
      </c>
      <c r="I36" s="611">
        <f t="shared" si="0"/>
        <v>128928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EXPAT SLOVAKIA SAX UCITS ETF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70000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16626.51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0.8073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0.824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589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1357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0.0207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-0.0555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-0.0238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0.0944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E17" sqref="E1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935</v>
      </c>
      <c r="D15" s="242"/>
      <c r="E15" s="242">
        <v>935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935</v>
      </c>
      <c r="D25" s="285">
        <f>D13+D14+D15+D16+D20+D24</f>
        <v>0</v>
      </c>
      <c r="E25" s="285">
        <f>E13+E14+E15+E16+E20+E24</f>
        <v>935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318</v>
      </c>
      <c r="D33" s="285">
        <f>SUM(D34:D36)</f>
        <v>318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211</v>
      </c>
      <c r="D34" s="242">
        <v>211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107</v>
      </c>
      <c r="D35" s="242">
        <v>107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318</v>
      </c>
      <c r="D46" s="285">
        <f>SUM(D32+D33+D37+D38+D39+D40+D41+D42+D43+D44)</f>
        <v>318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O21" sqref="O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44377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669</v>
      </c>
      <c r="I12" s="578" t="s">
        <v>776</v>
      </c>
      <c r="J12" s="54" t="s">
        <v>1498</v>
      </c>
      <c r="K12" s="54" t="s">
        <v>1503</v>
      </c>
      <c r="L12" s="54" t="s">
        <v>1500</v>
      </c>
      <c r="M12" s="54" t="s">
        <v>1500</v>
      </c>
      <c r="N12" s="299">
        <v>283</v>
      </c>
      <c r="O12" s="579" t="s">
        <v>1085</v>
      </c>
      <c r="P12" s="299">
        <v>70.40988</v>
      </c>
      <c r="Q12" s="299">
        <v>0</v>
      </c>
      <c r="R12" s="81">
        <v>1.95583</v>
      </c>
      <c r="S12" s="55"/>
      <c r="T12" s="55">
        <v>19926</v>
      </c>
      <c r="U12" s="55">
        <v>19926</v>
      </c>
      <c r="V12" s="307">
        <f>U12/'1-SB'!C$47</f>
        <v>0.15417111554709623</v>
      </c>
      <c r="W12" s="307">
        <v>0.0005009416995907501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44377</v>
      </c>
      <c r="D13" s="56">
        <v>2</v>
      </c>
      <c r="E13" s="56" t="s">
        <v>1496</v>
      </c>
      <c r="F13" s="56" t="s">
        <v>1497</v>
      </c>
      <c r="G13" s="57" t="s">
        <v>263</v>
      </c>
      <c r="H13" s="57" t="s">
        <v>669</v>
      </c>
      <c r="I13" s="57" t="s">
        <v>776</v>
      </c>
      <c r="J13" s="57" t="s">
        <v>1498</v>
      </c>
      <c r="K13" s="57" t="s">
        <v>1499</v>
      </c>
      <c r="L13" s="57" t="s">
        <v>1500</v>
      </c>
      <c r="M13" s="57" t="s">
        <v>1500</v>
      </c>
      <c r="N13" s="300">
        <v>338</v>
      </c>
      <c r="O13" s="58" t="s">
        <v>1085</v>
      </c>
      <c r="P13" s="300">
        <v>64.933556</v>
      </c>
      <c r="Q13" s="300">
        <v>0</v>
      </c>
      <c r="R13" s="294">
        <v>1.95583</v>
      </c>
      <c r="S13" s="46"/>
      <c r="T13" s="46">
        <v>21948</v>
      </c>
      <c r="U13" s="46">
        <v>21948</v>
      </c>
      <c r="V13" s="307">
        <f>U13/'1-SB'!C$47</f>
        <v>0.16981570029246554</v>
      </c>
      <c r="W13" s="308">
        <v>5.039362189695309E-05</v>
      </c>
      <c r="X13" s="60" t="s">
        <v>763</v>
      </c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7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41874</v>
      </c>
      <c r="V212" s="633">
        <f>SUM(V12:V211)</f>
        <v>0.3239868158395618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41874</v>
      </c>
      <c r="V264" s="645">
        <f>V212+V263</f>
        <v>0.3239868158395618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2021-06-02T11:14:51Z</cp:lastPrinted>
  <dcterms:created xsi:type="dcterms:W3CDTF">2004-03-04T10:58:58Z</dcterms:created>
  <dcterms:modified xsi:type="dcterms:W3CDTF">2021-07-30T07:31:28Z</dcterms:modified>
  <cp:category/>
  <cp:version/>
  <cp:contentType/>
  <cp:contentStatus/>
</cp:coreProperties>
</file>