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<sst xmlns="http://schemas.openxmlformats.org/spreadsheetml/2006/main" count="1963" uniqueCount="1353">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</sst>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8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44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44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8" fillId="34" borderId="8" applyNumberFormat="0" applyAlignment="0" applyProtection="0"/>
    <xf numFmtId="0" fontId="58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386" applyFont="1" applyBorder="1" applyAlignment="1" applyProtection="1">
      <alignment horizontal="centerContinuous" vertical="center" wrapText="1"/>
      <protection/>
    </xf>
    <xf numFmtId="0" fontId="14" fillId="0" borderId="11" xfId="386" applyFont="1" applyBorder="1" applyAlignment="1" applyProtection="1">
      <alignment horizontal="centerContinuous" vertical="center" wrapText="1"/>
      <protection/>
    </xf>
    <xf numFmtId="0" fontId="16" fillId="0" borderId="12" xfId="386" applyFont="1" applyBorder="1" applyAlignment="1" applyProtection="1">
      <alignment horizontal="centerContinuous" vertical="center" wrapText="1"/>
      <protection/>
    </xf>
    <xf numFmtId="0" fontId="14" fillId="0" borderId="13" xfId="386" applyFont="1" applyBorder="1" applyAlignment="1" applyProtection="1">
      <alignment horizontal="centerContinuous" vertical="center" wrapText="1"/>
      <protection/>
    </xf>
    <xf numFmtId="0" fontId="16" fillId="0" borderId="12" xfId="386" applyFont="1" applyBorder="1" applyAlignment="1" applyProtection="1">
      <alignment horizontal="centerContinuous" vertical="center"/>
      <protection/>
    </xf>
    <xf numFmtId="0" fontId="16" fillId="0" borderId="13" xfId="386" applyFont="1" applyBorder="1" applyAlignment="1" applyProtection="1">
      <alignment horizontal="centerContinuous" vertical="center"/>
      <protection/>
    </xf>
    <xf numFmtId="0" fontId="14" fillId="0" borderId="14" xfId="386" applyFont="1" applyBorder="1" applyAlignment="1" applyProtection="1">
      <alignment horizontal="right" vertical="center" wrapText="1"/>
      <protection/>
    </xf>
    <xf numFmtId="0" fontId="14" fillId="0" borderId="10" xfId="386" applyFont="1" applyBorder="1" applyAlignment="1" applyProtection="1">
      <alignment horizontal="left" vertical="center" wrapText="1"/>
      <protection/>
    </xf>
    <xf numFmtId="0" fontId="14" fillId="0" borderId="11" xfId="386" applyFont="1" applyBorder="1" applyAlignment="1" applyProtection="1">
      <alignment horizontal="left" vertical="center" wrapText="1"/>
      <protection/>
    </xf>
    <xf numFmtId="0" fontId="14" fillId="0" borderId="14" xfId="386" applyFont="1" applyBorder="1" applyAlignment="1" applyProtection="1">
      <alignment horizontal="right"/>
      <protection/>
    </xf>
    <xf numFmtId="0" fontId="14" fillId="0" borderId="10" xfId="386" applyFont="1" applyBorder="1" applyProtection="1">
      <alignment/>
      <protection/>
    </xf>
    <xf numFmtId="0" fontId="14" fillId="0" borderId="11" xfId="386" applyFont="1" applyBorder="1" applyProtection="1">
      <alignment/>
      <protection/>
    </xf>
    <xf numFmtId="0" fontId="14" fillId="0" borderId="15" xfId="386" applyFont="1" applyBorder="1" applyProtection="1">
      <alignment/>
      <protection/>
    </xf>
    <xf numFmtId="0" fontId="14" fillId="0" borderId="16" xfId="386" applyFont="1" applyBorder="1" applyProtection="1">
      <alignment/>
      <protection/>
    </xf>
    <xf numFmtId="0" fontId="14" fillId="0" borderId="0" xfId="18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381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381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381" applyFont="1" applyBorder="1" applyAlignment="1" applyProtection="1">
      <alignment horizontal="centerContinuous" vertical="center"/>
      <protection hidden="1"/>
    </xf>
    <xf numFmtId="0" fontId="16" fillId="0" borderId="0" xfId="38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385" applyFont="1">
      <alignment/>
      <protection/>
    </xf>
    <xf numFmtId="0" fontId="14" fillId="0" borderId="0" xfId="385" applyFont="1">
      <alignment/>
      <protection/>
    </xf>
    <xf numFmtId="0" fontId="14" fillId="0" borderId="0" xfId="385" applyFont="1" applyFill="1" applyBorder="1">
      <alignment/>
      <protection/>
    </xf>
    <xf numFmtId="0" fontId="14" fillId="0" borderId="0" xfId="385" applyFont="1" applyFill="1">
      <alignment/>
      <protection/>
    </xf>
    <xf numFmtId="0" fontId="14" fillId="0" borderId="0" xfId="379" applyFont="1" applyFill="1" applyBorder="1" applyAlignment="1">
      <alignment/>
      <protection/>
    </xf>
    <xf numFmtId="0" fontId="14" fillId="0" borderId="0" xfId="385" applyFont="1" applyFill="1" applyProtection="1">
      <alignment/>
      <protection locked="0"/>
    </xf>
    <xf numFmtId="0" fontId="16" fillId="0" borderId="0" xfId="381" applyFont="1" applyBorder="1" applyAlignment="1" applyProtection="1">
      <alignment vertical="center"/>
      <protection hidden="1"/>
    </xf>
    <xf numFmtId="0" fontId="14" fillId="0" borderId="0" xfId="381" applyFont="1" applyBorder="1" applyAlignment="1" applyProtection="1">
      <alignment horizontal="right" vertical="center"/>
      <protection hidden="1"/>
    </xf>
    <xf numFmtId="0" fontId="7" fillId="40" borderId="14" xfId="381" applyFont="1" applyFill="1" applyBorder="1" applyAlignment="1" applyProtection="1">
      <alignment horizontal="left" vertical="center" wrapText="1"/>
      <protection/>
    </xf>
    <xf numFmtId="0" fontId="16" fillId="0" borderId="0" xfId="381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381" applyFont="1" applyAlignment="1" applyProtection="1">
      <alignment horizontal="centerContinuous" vertical="center" wrapText="1"/>
      <protection/>
    </xf>
    <xf numFmtId="0" fontId="16" fillId="0" borderId="0" xfId="381" applyFont="1" applyBorder="1" applyAlignment="1" applyProtection="1">
      <alignment horizontal="centerContinuous" vertical="center" wrapText="1"/>
      <protection/>
    </xf>
    <xf numFmtId="0" fontId="16" fillId="0" borderId="0" xfId="381" applyFont="1" applyBorder="1" applyAlignment="1" applyProtection="1">
      <alignment horizontal="centerContinuous" vertical="center" wrapText="1"/>
      <protection hidden="1"/>
    </xf>
    <xf numFmtId="0" fontId="4" fillId="0" borderId="14" xfId="381" applyFont="1" applyBorder="1" applyAlignment="1" applyProtection="1">
      <alignment horizontal="center" vertical="center" wrapText="1"/>
      <protection/>
    </xf>
    <xf numFmtId="0" fontId="4" fillId="40" borderId="14" xfId="381" applyFont="1" applyFill="1" applyBorder="1" applyAlignment="1" applyProtection="1">
      <alignment horizontal="left" vertical="center" wrapText="1"/>
      <protection/>
    </xf>
    <xf numFmtId="0" fontId="16" fillId="0" borderId="0" xfId="383" applyFont="1" applyBorder="1" applyAlignment="1" applyProtection="1">
      <alignment horizontal="center" vertical="center" wrapText="1"/>
      <protection/>
    </xf>
    <xf numFmtId="0" fontId="16" fillId="0" borderId="14" xfId="383" applyFont="1" applyBorder="1" applyAlignment="1" applyProtection="1">
      <alignment horizontal="center" vertical="center" wrapText="1"/>
      <protection/>
    </xf>
    <xf numFmtId="0" fontId="16" fillId="0" borderId="14" xfId="381" applyFont="1" applyBorder="1" applyAlignment="1" applyProtection="1">
      <alignment horizontal="center" vertical="center" wrapText="1"/>
      <protection/>
    </xf>
    <xf numFmtId="0" fontId="16" fillId="0" borderId="14" xfId="383" applyFont="1" applyBorder="1" applyAlignment="1" applyProtection="1">
      <alignment vertical="center" wrapText="1"/>
      <protection/>
    </xf>
    <xf numFmtId="3" fontId="16" fillId="0" borderId="14" xfId="383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381" applyFont="1" applyAlignment="1" applyProtection="1">
      <alignment horizontal="center" vertical="center" wrapText="1"/>
      <protection/>
    </xf>
    <xf numFmtId="0" fontId="3" fillId="0" borderId="0" xfId="381" applyFont="1" applyBorder="1" applyAlignment="1" applyProtection="1">
      <alignment vertical="center"/>
      <protection/>
    </xf>
    <xf numFmtId="0" fontId="3" fillId="0" borderId="0" xfId="381" applyFont="1" applyAlignment="1" applyProtection="1">
      <alignment horizontal="center" vertical="center"/>
      <protection/>
    </xf>
    <xf numFmtId="0" fontId="3" fillId="0" borderId="0" xfId="381" applyFont="1" applyBorder="1" applyAlignment="1" applyProtection="1">
      <alignment horizontal="left" vertical="center"/>
      <protection/>
    </xf>
    <xf numFmtId="0" fontId="3" fillId="0" borderId="0" xfId="381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381" applyFont="1" applyAlignment="1" applyProtection="1">
      <alignment horizontal="center" vertical="center" wrapText="1"/>
      <protection/>
    </xf>
    <xf numFmtId="0" fontId="14" fillId="0" borderId="0" xfId="381" applyFont="1" applyAlignment="1" applyProtection="1">
      <alignment vertical="center" wrapText="1"/>
      <protection/>
    </xf>
    <xf numFmtId="0" fontId="16" fillId="0" borderId="0" xfId="38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381" applyFont="1" applyBorder="1" applyAlignment="1" applyProtection="1">
      <alignment horizontal="center" vertical="center" wrapText="1"/>
      <protection/>
    </xf>
    <xf numFmtId="0" fontId="16" fillId="0" borderId="0" xfId="382" applyFont="1" applyAlignment="1" applyProtection="1">
      <alignment horizontal="center" vertical="center" wrapText="1"/>
      <protection/>
    </xf>
    <xf numFmtId="14" fontId="16" fillId="0" borderId="14" xfId="381" applyNumberFormat="1" applyFont="1" applyBorder="1" applyAlignment="1" applyProtection="1">
      <alignment horizontal="center" vertical="center" wrapText="1"/>
      <protection/>
    </xf>
    <xf numFmtId="49" fontId="16" fillId="0" borderId="14" xfId="381" applyNumberFormat="1" applyFont="1" applyBorder="1" applyAlignment="1" applyProtection="1">
      <alignment horizontal="center" vertical="center" wrapText="1"/>
      <protection/>
    </xf>
    <xf numFmtId="0" fontId="16" fillId="40" borderId="14" xfId="381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383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384" applyFont="1" applyFill="1" applyAlignment="1" applyProtection="1">
      <alignment vertical="justify" wrapText="1"/>
      <protection/>
    </xf>
    <xf numFmtId="0" fontId="5" fillId="0" borderId="0" xfId="381" applyFont="1" applyFill="1" applyBorder="1" applyAlignment="1" applyProtection="1">
      <alignment horizontal="left" vertical="justify" wrapText="1"/>
      <protection/>
    </xf>
    <xf numFmtId="0" fontId="6" fillId="0" borderId="0" xfId="381" applyFont="1" applyFill="1" applyBorder="1" applyAlignment="1" applyProtection="1">
      <alignment horizontal="left" vertical="justify" wrapText="1"/>
      <protection/>
    </xf>
    <xf numFmtId="0" fontId="6" fillId="0" borderId="0" xfId="38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381" applyFont="1" applyFill="1" applyAlignment="1" applyProtection="1">
      <alignment horizontal="left" vertical="justify"/>
      <protection/>
    </xf>
    <xf numFmtId="0" fontId="6" fillId="0" borderId="17" xfId="381" applyFont="1" applyFill="1" applyBorder="1" applyAlignment="1" applyProtection="1">
      <alignment horizontal="left" vertical="justify" wrapText="1"/>
      <protection/>
    </xf>
    <xf numFmtId="0" fontId="6" fillId="0" borderId="0" xfId="384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384" applyFont="1" applyFill="1" applyBorder="1" applyAlignment="1" applyProtection="1">
      <alignment horizontal="left" vertical="justify" wrapText="1"/>
      <protection/>
    </xf>
    <xf numFmtId="0" fontId="3" fillId="0" borderId="14" xfId="384" applyFont="1" applyFill="1" applyBorder="1" applyAlignment="1" applyProtection="1">
      <alignment horizontal="left" vertical="justify" wrapText="1"/>
      <protection/>
    </xf>
    <xf numFmtId="0" fontId="1" fillId="41" borderId="14" xfId="384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38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1" applyFont="1" applyBorder="1" applyAlignment="1" applyProtection="1">
      <alignment horizontal="left" vertical="center" wrapText="1"/>
      <protection/>
    </xf>
    <xf numFmtId="0" fontId="16" fillId="0" borderId="0" xfId="381" applyFont="1" applyBorder="1" applyAlignment="1" applyProtection="1">
      <alignment vertical="top" wrapText="1"/>
      <protection/>
    </xf>
    <xf numFmtId="0" fontId="14" fillId="0" borderId="0" xfId="383" applyFont="1" applyBorder="1" applyAlignment="1" applyProtection="1">
      <alignment horizontal="centerContinuous"/>
      <protection/>
    </xf>
    <xf numFmtId="0" fontId="14" fillId="0" borderId="0" xfId="383" applyFont="1" applyBorder="1" applyProtection="1">
      <alignment/>
      <protection/>
    </xf>
    <xf numFmtId="0" fontId="14" fillId="0" borderId="0" xfId="383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85" applyFont="1" applyFill="1" applyProtection="1">
      <alignment/>
      <protection/>
    </xf>
    <xf numFmtId="0" fontId="16" fillId="0" borderId="0" xfId="381" applyFont="1" applyBorder="1" applyAlignment="1" applyProtection="1">
      <alignment horizontal="center" vertical="center"/>
      <protection/>
    </xf>
    <xf numFmtId="0" fontId="16" fillId="0" borderId="0" xfId="381" applyFont="1" applyBorder="1" applyAlignment="1" applyProtection="1">
      <alignment vertical="center" wrapText="1"/>
      <protection/>
    </xf>
    <xf numFmtId="49" fontId="4" fillId="0" borderId="14" xfId="381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381" applyNumberFormat="1" applyFont="1" applyAlignment="1" applyProtection="1">
      <alignment horizontal="left" vertical="center"/>
      <protection/>
    </xf>
    <xf numFmtId="0" fontId="3" fillId="0" borderId="0" xfId="381" applyFont="1" applyBorder="1" applyAlignment="1" applyProtection="1">
      <alignment horizontal="right" vertical="center"/>
      <protection hidden="1"/>
    </xf>
    <xf numFmtId="0" fontId="3" fillId="0" borderId="0" xfId="381" applyFont="1" applyBorder="1" applyAlignment="1" applyProtection="1">
      <alignment horizontal="right" vertical="center"/>
      <protection/>
    </xf>
    <xf numFmtId="0" fontId="13" fillId="0" borderId="0" xfId="383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381" applyNumberFormat="1" applyFont="1" applyAlignment="1" applyProtection="1">
      <alignment horizontal="left" vertical="center"/>
      <protection/>
    </xf>
    <xf numFmtId="189" fontId="3" fillId="0" borderId="0" xfId="381" applyNumberFormat="1" applyFont="1" applyAlignment="1" applyProtection="1">
      <alignment horizontal="left" vertical="center" wrapText="1"/>
      <protection/>
    </xf>
    <xf numFmtId="3" fontId="1" fillId="7" borderId="14" xfId="384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38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381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384" applyFont="1" applyFill="1" applyBorder="1" applyAlignment="1" applyProtection="1">
      <alignment horizontal="center" vertical="center" wrapText="1"/>
      <protection/>
    </xf>
    <xf numFmtId="0" fontId="5" fillId="40" borderId="14" xfId="381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381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386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386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386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383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3" fillId="0" borderId="0" xfId="385" applyFont="1">
      <alignment/>
      <protection/>
    </xf>
    <xf numFmtId="0" fontId="64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381" applyFont="1" applyFill="1" applyBorder="1" applyAlignment="1" applyProtection="1">
      <alignment horizontal="center" vertical="center" wrapText="1"/>
      <protection/>
    </xf>
    <xf numFmtId="0" fontId="16" fillId="40" borderId="14" xfId="38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381" applyFont="1" applyFill="1" applyBorder="1" applyAlignment="1" applyProtection="1">
      <alignment horizontal="center" vertical="top" wrapText="1"/>
      <protection/>
    </xf>
    <xf numFmtId="0" fontId="16" fillId="42" borderId="14" xfId="381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381" applyFont="1" applyFill="1" applyBorder="1" applyAlignment="1" applyProtection="1">
      <alignment horizontal="center" vertical="center" wrapText="1"/>
      <protection/>
    </xf>
    <xf numFmtId="0" fontId="16" fillId="4" borderId="14" xfId="383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381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381" applyFont="1" applyFill="1" applyBorder="1" applyAlignment="1" applyProtection="1">
      <alignment horizontal="center" vertical="center" wrapText="1"/>
      <protection/>
    </xf>
    <xf numFmtId="0" fontId="16" fillId="6" borderId="14" xfId="383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381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381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381" applyFont="1" applyFill="1" applyBorder="1" applyAlignment="1" applyProtection="1">
      <alignment horizontal="left" vertical="center" wrapText="1"/>
      <protection/>
    </xf>
    <xf numFmtId="0" fontId="14" fillId="6" borderId="14" xfId="381" applyFont="1" applyFill="1" applyBorder="1" applyAlignment="1" applyProtection="1">
      <alignment horizontal="left" vertical="center" wrapText="1"/>
      <protection/>
    </xf>
    <xf numFmtId="0" fontId="16" fillId="6" borderId="14" xfId="384" applyFont="1" applyFill="1" applyBorder="1" applyAlignment="1" applyProtection="1">
      <alignment horizontal="left" vertical="justify" wrapText="1"/>
      <protection/>
    </xf>
    <xf numFmtId="0" fontId="14" fillId="6" borderId="14" xfId="384" applyFont="1" applyFill="1" applyBorder="1" applyAlignment="1" applyProtection="1">
      <alignment horizontal="left" vertical="justify" wrapText="1"/>
      <protection/>
    </xf>
    <xf numFmtId="0" fontId="14" fillId="8" borderId="14" xfId="378" applyFont="1" applyFill="1" applyBorder="1" applyAlignment="1" applyProtection="1">
      <alignment horizontal="left" vertical="center" wrapText="1"/>
      <protection/>
    </xf>
    <xf numFmtId="0" fontId="14" fillId="8" borderId="14" xfId="378" applyFont="1" applyFill="1" applyBorder="1" applyAlignment="1" applyProtection="1">
      <alignment horizontal="left" wrapText="1"/>
      <protection/>
    </xf>
    <xf numFmtId="0" fontId="14" fillId="8" borderId="14" xfId="378" applyFont="1" applyFill="1" applyBorder="1" applyAlignment="1" applyProtection="1">
      <alignment horizontal="left" wrapText="1" indent="1"/>
      <protection/>
    </xf>
    <xf numFmtId="0" fontId="14" fillId="8" borderId="14" xfId="380" applyFont="1" applyFill="1" applyBorder="1" applyAlignment="1" applyProtection="1">
      <alignment horizontal="left" vertical="center" wrapText="1"/>
      <protection/>
    </xf>
    <xf numFmtId="0" fontId="14" fillId="8" borderId="14" xfId="380" applyFont="1" applyFill="1" applyBorder="1" applyAlignment="1" applyProtection="1">
      <alignment horizontal="left" wrapText="1" indent="1"/>
      <protection/>
    </xf>
    <xf numFmtId="0" fontId="16" fillId="8" borderId="14" xfId="378" applyFont="1" applyFill="1" applyBorder="1" applyAlignment="1" applyProtection="1">
      <alignment horizontal="left" vertical="center"/>
      <protection/>
    </xf>
    <xf numFmtId="0" fontId="16" fillId="8" borderId="14" xfId="378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381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381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381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381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381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60" applyNumberFormat="1" applyFont="1" applyFill="1" applyBorder="1" applyAlignment="1" applyProtection="1">
      <alignment/>
      <protection locked="0"/>
    </xf>
    <xf numFmtId="189" fontId="14" fillId="0" borderId="0" xfId="381" applyNumberFormat="1" applyFont="1" applyAlignment="1" applyProtection="1">
      <alignment horizontal="left" vertical="center" wrapText="1"/>
      <protection/>
    </xf>
    <xf numFmtId="0" fontId="14" fillId="0" borderId="0" xfId="381" applyFont="1" applyBorder="1" applyAlignment="1" applyProtection="1">
      <alignment horizontal="right" vertical="center"/>
      <protection/>
    </xf>
    <xf numFmtId="0" fontId="14" fillId="0" borderId="0" xfId="381" applyFont="1" applyBorder="1" applyAlignment="1" applyProtection="1">
      <alignment vertical="center"/>
      <protection/>
    </xf>
    <xf numFmtId="0" fontId="14" fillId="0" borderId="0" xfId="381" applyFont="1" applyBorder="1" applyAlignment="1" applyProtection="1">
      <alignment horizontal="left" vertical="center"/>
      <protection/>
    </xf>
    <xf numFmtId="0" fontId="14" fillId="0" borderId="14" xfId="381" applyFont="1" applyBorder="1" applyAlignment="1" applyProtection="1">
      <alignment horizontal="center" vertical="center" wrapText="1"/>
      <protection/>
    </xf>
    <xf numFmtId="49" fontId="14" fillId="0" borderId="14" xfId="381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381" applyFont="1" applyBorder="1" applyAlignment="1" applyProtection="1">
      <alignment horizontal="centerContinuous" vertical="center"/>
      <protection/>
    </xf>
    <xf numFmtId="0" fontId="4" fillId="0" borderId="0" xfId="381" applyFont="1" applyBorder="1" applyAlignment="1" applyProtection="1">
      <alignment horizontal="centerContinuous" vertical="center" wrapText="1"/>
      <protection/>
    </xf>
    <xf numFmtId="0" fontId="5" fillId="0" borderId="0" xfId="381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381" applyFont="1" applyBorder="1" applyAlignment="1" applyProtection="1">
      <alignment horizontal="centerContinuous" vertical="center" wrapText="1"/>
      <protection/>
    </xf>
    <xf numFmtId="0" fontId="5" fillId="0" borderId="0" xfId="38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381" applyFont="1" applyFill="1" applyAlignment="1" applyProtection="1">
      <alignment vertical="top"/>
      <protection/>
    </xf>
    <xf numFmtId="0" fontId="4" fillId="0" borderId="0" xfId="381" applyFont="1" applyBorder="1" applyAlignment="1" applyProtection="1">
      <alignment vertical="center" wrapText="1"/>
      <protection/>
    </xf>
    <xf numFmtId="0" fontId="5" fillId="0" borderId="0" xfId="381" applyFont="1" applyAlignment="1" applyProtection="1">
      <alignment vertical="center" wrapText="1"/>
      <protection/>
    </xf>
    <xf numFmtId="0" fontId="4" fillId="0" borderId="0" xfId="381" applyFont="1" applyBorder="1" applyAlignment="1" applyProtection="1">
      <alignment horizontal="right" vertical="center"/>
      <protection/>
    </xf>
    <xf numFmtId="189" fontId="4" fillId="0" borderId="0" xfId="381" applyNumberFormat="1" applyFont="1" applyAlignment="1" applyProtection="1">
      <alignment horizontal="left" vertical="center" wrapText="1"/>
      <protection/>
    </xf>
    <xf numFmtId="0" fontId="5" fillId="0" borderId="0" xfId="381" applyFont="1" applyBorder="1" applyAlignment="1" applyProtection="1">
      <alignment vertical="top" wrapText="1"/>
      <protection/>
    </xf>
    <xf numFmtId="0" fontId="4" fillId="0" borderId="0" xfId="381" applyFont="1" applyBorder="1" applyAlignment="1" applyProtection="1">
      <alignment vertical="center"/>
      <protection/>
    </xf>
    <xf numFmtId="0" fontId="4" fillId="0" borderId="0" xfId="381" applyFont="1" applyBorder="1" applyAlignment="1" applyProtection="1">
      <alignment horizontal="left" vertical="center"/>
      <protection/>
    </xf>
    <xf numFmtId="0" fontId="5" fillId="0" borderId="0" xfId="381" applyFont="1" applyFill="1" applyBorder="1" applyAlignment="1" applyProtection="1">
      <alignment vertical="top" wrapText="1"/>
      <protection/>
    </xf>
    <xf numFmtId="0" fontId="4" fillId="0" borderId="0" xfId="382" applyFont="1" applyFill="1" applyBorder="1" applyAlignment="1" applyProtection="1">
      <alignment horizontal="right" vertical="center" wrapText="1"/>
      <protection/>
    </xf>
    <xf numFmtId="0" fontId="9" fillId="0" borderId="0" xfId="383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92" applyNumberFormat="1" applyFont="1" applyBorder="1" applyAlignment="1">
      <alignment horizontal="left" vertical="top" wrapText="1"/>
      <protection/>
    </xf>
    <xf numFmtId="0" fontId="14" fillId="0" borderId="14" xfId="185" applyFont="1" applyBorder="1">
      <alignment/>
      <protection/>
    </xf>
    <xf numFmtId="0" fontId="14" fillId="0" borderId="14" xfId="185" applyFont="1" applyBorder="1" applyAlignment="1">
      <alignment wrapText="1"/>
      <protection/>
    </xf>
    <xf numFmtId="172" fontId="16" fillId="0" borderId="0" xfId="143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384" applyFont="1" applyFill="1" applyBorder="1" applyAlignment="1" applyProtection="1">
      <alignment horizontal="left" vertical="center" wrapText="1"/>
      <protection/>
    </xf>
    <xf numFmtId="0" fontId="14" fillId="0" borderId="14" xfId="384" applyFont="1" applyFill="1" applyBorder="1" applyAlignment="1" applyProtection="1">
      <alignment horizontal="left" vertical="justify" wrapText="1"/>
      <protection/>
    </xf>
    <xf numFmtId="0" fontId="16" fillId="0" borderId="0" xfId="381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384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381" applyFont="1" applyFill="1" applyAlignment="1" applyProtection="1">
      <alignment horizontal="left" vertical="justify"/>
      <protection/>
    </xf>
    <xf numFmtId="0" fontId="16" fillId="0" borderId="24" xfId="384" applyFont="1" applyFill="1" applyBorder="1" applyAlignment="1" applyProtection="1">
      <alignment horizontal="center" vertical="center" wrapText="1"/>
      <protection/>
    </xf>
    <xf numFmtId="0" fontId="14" fillId="0" borderId="14" xfId="38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381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384" applyFont="1" applyFill="1" applyBorder="1" applyAlignment="1" applyProtection="1">
      <alignment horizontal="left" vertical="center" wrapText="1"/>
      <protection/>
    </xf>
    <xf numFmtId="0" fontId="14" fillId="11" borderId="14" xfId="384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5" fillId="0" borderId="25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3" fontId="65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384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384" applyNumberFormat="1" applyFont="1" applyFill="1" applyBorder="1" applyAlignment="1" applyProtection="1">
      <alignment horizontal="right" vertical="justify" wrapText="1"/>
      <protection/>
    </xf>
    <xf numFmtId="3" fontId="1" fillId="0" borderId="14" xfId="384" applyNumberFormat="1" applyFont="1" applyFill="1" applyBorder="1" applyAlignment="1" applyProtection="1">
      <alignment horizontal="right" vertical="justify"/>
      <protection/>
    </xf>
    <xf numFmtId="3" fontId="3" fillId="0" borderId="14" xfId="384" applyNumberFormat="1" applyFont="1" applyFill="1" applyBorder="1" applyAlignment="1" applyProtection="1">
      <alignment horizontal="right" vertical="justify"/>
      <protection/>
    </xf>
    <xf numFmtId="3" fontId="3" fillId="0" borderId="14" xfId="384" applyNumberFormat="1" applyFont="1" applyFill="1" applyBorder="1" applyAlignment="1" applyProtection="1">
      <alignment horizontal="right" vertical="center"/>
      <protection/>
    </xf>
    <xf numFmtId="3" fontId="1" fillId="0" borderId="14" xfId="384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384" applyFont="1" applyFill="1" applyBorder="1" applyAlignment="1" applyProtection="1">
      <alignment horizontal="center" vertical="center" wrapText="1"/>
      <protection/>
    </xf>
    <xf numFmtId="0" fontId="1" fillId="0" borderId="28" xfId="384" applyFont="1" applyFill="1" applyBorder="1" applyAlignment="1" applyProtection="1">
      <alignment horizontal="center" vertical="center" wrapText="1"/>
      <protection/>
    </xf>
    <xf numFmtId="0" fontId="1" fillId="0" borderId="29" xfId="384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384" applyFont="1" applyFill="1" applyBorder="1" applyAlignment="1" applyProtection="1">
      <alignment horizontal="center" vertical="center" wrapText="1"/>
      <protection/>
    </xf>
    <xf numFmtId="0" fontId="1" fillId="0" borderId="30" xfId="384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43" applyFont="1" applyFill="1" applyBorder="1" applyAlignment="1" applyProtection="1">
      <alignment horizontal="center" vertical="center"/>
      <protection/>
    </xf>
    <xf numFmtId="0" fontId="16" fillId="0" borderId="0" xfId="381" applyFont="1" applyBorder="1" applyAlignment="1" applyProtection="1">
      <alignment horizontal="center" vertical="center"/>
      <protection hidden="1"/>
    </xf>
    <xf numFmtId="0" fontId="16" fillId="0" borderId="0" xfId="381" applyFont="1" applyBorder="1" applyAlignment="1" applyProtection="1">
      <alignment horizontal="center" vertical="center" wrapText="1"/>
      <protection hidden="1"/>
    </xf>
  </cellXfs>
  <cellStyles count="61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2 4" xfId="26"/>
    <cellStyle name="20% - Accent2 3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2 4" xfId="33"/>
    <cellStyle name="20% - Accent3 3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2 4" xfId="40"/>
    <cellStyle name="20% - Accent4 3" xfId="41"/>
    <cellStyle name="20% - Accent4 4" xfId="42"/>
    <cellStyle name="20% - Accent5" xfId="43"/>
    <cellStyle name="20% - Accent5 2" xfId="44"/>
    <cellStyle name="20% - Accent5 2 2" xfId="45"/>
    <cellStyle name="20% - Accent5 2 3" xfId="46"/>
    <cellStyle name="20% - Accent5 2 4" xfId="47"/>
    <cellStyle name="20% - Accent5 3" xfId="48"/>
    <cellStyle name="20% - Accent5 4" xfId="49"/>
    <cellStyle name="20% - Accent6" xfId="50"/>
    <cellStyle name="20% - Accent6 2" xfId="51"/>
    <cellStyle name="20% - Accent6 2 2" xfId="52"/>
    <cellStyle name="20% - Accent6 2 3" xfId="53"/>
    <cellStyle name="20% - Accent6 2 4" xfId="54"/>
    <cellStyle name="20% - Accent6 3" xfId="55"/>
    <cellStyle name="20% - Accent6 4" xfId="56"/>
    <cellStyle name="40% - Accent1" xfId="57"/>
    <cellStyle name="40% - Accent1 2" xfId="58"/>
    <cellStyle name="40% - Accent1 2 2" xfId="59"/>
    <cellStyle name="40% - Accent1 2 3" xfId="60"/>
    <cellStyle name="40% - Accent1 2 4" xfId="61"/>
    <cellStyle name="40% - Accent1 3" xfId="62"/>
    <cellStyle name="40% - Accent1 4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 3" xfId="69"/>
    <cellStyle name="40% - Accent2 4" xfId="70"/>
    <cellStyle name="40% - Accent3" xfId="71"/>
    <cellStyle name="40% - Accent3 2" xfId="72"/>
    <cellStyle name="40% - Accent3 2 2" xfId="73"/>
    <cellStyle name="40% - Accent3 2 3" xfId="74"/>
    <cellStyle name="40% - Accent3 2 4" xfId="75"/>
    <cellStyle name="40% - Accent3 3" xfId="76"/>
    <cellStyle name="40% - Accent3 4" xfId="77"/>
    <cellStyle name="40% - Accent4" xfId="78"/>
    <cellStyle name="40% - Accent4 2" xfId="79"/>
    <cellStyle name="40% - Accent4 2 2" xfId="80"/>
    <cellStyle name="40% - Accent4 2 3" xfId="81"/>
    <cellStyle name="40% - Accent4 2 4" xfId="82"/>
    <cellStyle name="40% - Accent4 3" xfId="83"/>
    <cellStyle name="40% - Accent4 4" xfId="84"/>
    <cellStyle name="40% - Accent5" xfId="85"/>
    <cellStyle name="40% - Accent5 2" xfId="86"/>
    <cellStyle name="40% - Accent5 2 2" xfId="87"/>
    <cellStyle name="40% - Accent5 2 3" xfId="88"/>
    <cellStyle name="40% - Accent5 2 4" xfId="89"/>
    <cellStyle name="40% - Accent5 3" xfId="90"/>
    <cellStyle name="40% - Accent5 4" xfId="91"/>
    <cellStyle name="40% - Accent6" xfId="92"/>
    <cellStyle name="40% - Accent6 2" xfId="93"/>
    <cellStyle name="40% - Accent6 2 2" xfId="94"/>
    <cellStyle name="40% - Accent6 2 3" xfId="95"/>
    <cellStyle name="40% - Accent6 2 4" xfId="96"/>
    <cellStyle name="40% - Accent6 3" xfId="97"/>
    <cellStyle name="40% - Accent6 4" xfId="98"/>
    <cellStyle name="60% - Accent1" xfId="99"/>
    <cellStyle name="60% - Accent1 2" xfId="100"/>
    <cellStyle name="60% - Accent1 3" xfId="101"/>
    <cellStyle name="60% - Accent2" xfId="102"/>
    <cellStyle name="60% - Accent2 2" xfId="103"/>
    <cellStyle name="60% - Accent2 3" xfId="104"/>
    <cellStyle name="60% - Accent3" xfId="105"/>
    <cellStyle name="60% - Accent3 2" xfId="106"/>
    <cellStyle name="60% - Accent3 3" xfId="107"/>
    <cellStyle name="60% - Accent4" xfId="108"/>
    <cellStyle name="60% - Accent4 2" xfId="109"/>
    <cellStyle name="60% - Accent4 3" xfId="110"/>
    <cellStyle name="60% - Accent5" xfId="111"/>
    <cellStyle name="60% - Accent5 2" xfId="112"/>
    <cellStyle name="60% - Accent5 3" xfId="113"/>
    <cellStyle name="60% - Accent6" xfId="114"/>
    <cellStyle name="60% - Accent6 2" xfId="115"/>
    <cellStyle name="60% - Accent6 3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omma 4" xfId="139"/>
    <cellStyle name="Comma 5" xfId="140"/>
    <cellStyle name="Comma 6" xfId="141"/>
    <cellStyle name="Comma 7" xfId="142"/>
    <cellStyle name="Currency" xfId="143"/>
    <cellStyle name="Currency [0]" xfId="144"/>
    <cellStyle name="Currency 2" xfId="145"/>
    <cellStyle name="Currency 3" xfId="146"/>
    <cellStyle name="Explanatory Text" xfId="147"/>
    <cellStyle name="Explanatory Text 2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Milliers [0]_3A_NumeratorReport_Option1_040611" xfId="165"/>
    <cellStyle name="Milliers_3A_NumeratorReport_Option1_040611" xfId="166"/>
    <cellStyle name="Monétaire [0]_3A_NumeratorReport_Option1_040611" xfId="167"/>
    <cellStyle name="Monétaire_3A_NumeratorReport_Option1_040611" xfId="168"/>
    <cellStyle name="Neutral" xfId="169"/>
    <cellStyle name="Neutral 2" xfId="170"/>
    <cellStyle name="Neutral 3" xfId="171"/>
    <cellStyle name="Normal 10" xfId="172"/>
    <cellStyle name="Normal 10 2" xfId="173"/>
    <cellStyle name="Normal 11" xfId="174"/>
    <cellStyle name="Normal 11 2" xfId="175"/>
    <cellStyle name="Normal 12" xfId="176"/>
    <cellStyle name="Normal 12 2" xfId="177"/>
    <cellStyle name="Normal 12 3" xfId="178"/>
    <cellStyle name="Normal 13" xfId="179"/>
    <cellStyle name="Normal 13 2" xfId="180"/>
    <cellStyle name="Normal 14" xfId="181"/>
    <cellStyle name="Normal 14 2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2" xfId="192"/>
    <cellStyle name="Normal 2 10" xfId="193"/>
    <cellStyle name="Normal 2 11" xfId="194"/>
    <cellStyle name="Normal 2 12" xfId="195"/>
    <cellStyle name="Normal 2 2" xfId="196"/>
    <cellStyle name="Normal 2 2 2" xfId="197"/>
    <cellStyle name="Normal 2 2 3" xfId="198"/>
    <cellStyle name="Normal 2 3" xfId="199"/>
    <cellStyle name="Normal 2 3 2" xfId="200"/>
    <cellStyle name="Normal 2 4" xfId="201"/>
    <cellStyle name="Normal 2 4 2" xfId="202"/>
    <cellStyle name="Normal 2 5" xfId="203"/>
    <cellStyle name="Normal 2 5 2" xfId="204"/>
    <cellStyle name="Normal 2 6" xfId="205"/>
    <cellStyle name="Normal 2 6 2" xfId="206"/>
    <cellStyle name="Normal 2 7" xfId="207"/>
    <cellStyle name="Normal 2 7 2" xfId="208"/>
    <cellStyle name="Normal 2 8" xfId="209"/>
    <cellStyle name="Normal 2 8 2" xfId="210"/>
    <cellStyle name="Normal 2 9" xfId="211"/>
    <cellStyle name="Normal 2 9 2" xfId="212"/>
    <cellStyle name="Normal 2 9 3" xfId="213"/>
    <cellStyle name="Normal 20" xfId="214"/>
    <cellStyle name="Normal 21" xfId="215"/>
    <cellStyle name="Normal 23" xfId="216"/>
    <cellStyle name="Normal 24" xfId="217"/>
    <cellStyle name="Normal 25" xfId="218"/>
    <cellStyle name="Normal 28" xfId="219"/>
    <cellStyle name="Normal 28 2" xfId="220"/>
    <cellStyle name="Normal 28 3" xfId="221"/>
    <cellStyle name="Normal 28 4" xfId="222"/>
    <cellStyle name="Normal 28 5" xfId="223"/>
    <cellStyle name="Normal 28 6" xfId="224"/>
    <cellStyle name="Normal 29" xfId="225"/>
    <cellStyle name="Normal 29 2" xfId="226"/>
    <cellStyle name="Normal 29 3" xfId="227"/>
    <cellStyle name="Normal 3" xfId="228"/>
    <cellStyle name="Normal 3 10" xfId="229"/>
    <cellStyle name="Normal 3 11" xfId="230"/>
    <cellStyle name="Normal 3 12" xfId="231"/>
    <cellStyle name="Normal 3 2" xfId="232"/>
    <cellStyle name="Normal 3 2 2" xfId="233"/>
    <cellStyle name="Normal 3 2 3" xfId="234"/>
    <cellStyle name="Normal 3 3" xfId="235"/>
    <cellStyle name="Normal 3 3 2" xfId="236"/>
    <cellStyle name="Normal 3 4" xfId="237"/>
    <cellStyle name="Normal 3 4 2" xfId="238"/>
    <cellStyle name="Normal 3 5" xfId="239"/>
    <cellStyle name="Normal 3 5 2" xfId="240"/>
    <cellStyle name="Normal 3 6" xfId="241"/>
    <cellStyle name="Normal 3 6 2" xfId="242"/>
    <cellStyle name="Normal 3 7" xfId="243"/>
    <cellStyle name="Normal 3 7 2" xfId="244"/>
    <cellStyle name="Normal 3 8" xfId="245"/>
    <cellStyle name="Normal 3 8 2" xfId="246"/>
    <cellStyle name="Normal 3 9" xfId="247"/>
    <cellStyle name="Normal 3 9 2" xfId="248"/>
    <cellStyle name="Normal 31" xfId="249"/>
    <cellStyle name="Normal 31 2" xfId="250"/>
    <cellStyle name="Normal 31 3" xfId="251"/>
    <cellStyle name="Normal 31 4" xfId="252"/>
    <cellStyle name="Normal 31 5" xfId="253"/>
    <cellStyle name="Normal 31 6" xfId="254"/>
    <cellStyle name="Normal 35" xfId="255"/>
    <cellStyle name="Normal 36" xfId="256"/>
    <cellStyle name="Normal 4" xfId="257"/>
    <cellStyle name="Normal 4 10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40" xfId="267"/>
    <cellStyle name="Normal 41" xfId="268"/>
    <cellStyle name="Normal 42" xfId="269"/>
    <cellStyle name="Normal 43" xfId="270"/>
    <cellStyle name="Normal 46" xfId="271"/>
    <cellStyle name="Normal 47" xfId="272"/>
    <cellStyle name="Normal 48" xfId="273"/>
    <cellStyle name="Normal 49" xfId="274"/>
    <cellStyle name="Normal 5" xfId="275"/>
    <cellStyle name="Normal 5 10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2 2" xfId="304"/>
    <cellStyle name="Normal 6 3" xfId="305"/>
    <cellStyle name="Normal 6 3 2" xfId="306"/>
    <cellStyle name="Normal 6 4" xfId="307"/>
    <cellStyle name="Normal 6 4 2" xfId="308"/>
    <cellStyle name="Normal 6 5" xfId="309"/>
    <cellStyle name="Normal 6 5 2" xfId="310"/>
    <cellStyle name="Normal 6 6" xfId="311"/>
    <cellStyle name="Normal 6 6 2" xfId="312"/>
    <cellStyle name="Normal 6 7" xfId="313"/>
    <cellStyle name="Normal 6 7 2" xfId="314"/>
    <cellStyle name="Normal 6 8" xfId="315"/>
    <cellStyle name="Normal 6 8 2" xfId="316"/>
    <cellStyle name="Normal 6 9" xfId="317"/>
    <cellStyle name="Normal 60" xfId="318"/>
    <cellStyle name="Normal 61" xfId="319"/>
    <cellStyle name="Normal 64" xfId="320"/>
    <cellStyle name="Normal 64 2" xfId="321"/>
    <cellStyle name="Normal 64 3" xfId="322"/>
    <cellStyle name="Normal 64 4" xfId="323"/>
    <cellStyle name="Normal 64 5" xfId="324"/>
    <cellStyle name="Normal 64 6" xfId="325"/>
    <cellStyle name="Normal 65" xfId="326"/>
    <cellStyle name="Normal 65 2" xfId="327"/>
    <cellStyle name="Normal 65 3" xfId="328"/>
    <cellStyle name="Normal 66" xfId="329"/>
    <cellStyle name="Normal 67" xfId="330"/>
    <cellStyle name="Normal 68" xfId="331"/>
    <cellStyle name="Normal 69" xfId="332"/>
    <cellStyle name="Normal 7" xfId="333"/>
    <cellStyle name="Normal 7 10" xfId="334"/>
    <cellStyle name="Normal 7 2" xfId="335"/>
    <cellStyle name="Normal 7 2 2" xfId="336"/>
    <cellStyle name="Normal 7 3" xfId="337"/>
    <cellStyle name="Normal 7 3 2" xfId="338"/>
    <cellStyle name="Normal 7 4" xfId="339"/>
    <cellStyle name="Normal 7 4 2" xfId="340"/>
    <cellStyle name="Normal 7 5" xfId="341"/>
    <cellStyle name="Normal 7 5 2" xfId="342"/>
    <cellStyle name="Normal 7 6" xfId="343"/>
    <cellStyle name="Normal 7 6 2" xfId="344"/>
    <cellStyle name="Normal 7 7" xfId="345"/>
    <cellStyle name="Normal 7 7 2" xfId="346"/>
    <cellStyle name="Normal 7 8" xfId="347"/>
    <cellStyle name="Normal 7 8 2" xfId="348"/>
    <cellStyle name="Normal 7 9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 2" xfId="361"/>
    <cellStyle name="Normal 80" xfId="362"/>
    <cellStyle name="Normal 81" xfId="363"/>
    <cellStyle name="Normal 82" xfId="364"/>
    <cellStyle name="Normal 86" xfId="365"/>
    <cellStyle name="Normal 87" xfId="366"/>
    <cellStyle name="Normal 88" xfId="367"/>
    <cellStyle name="Normal 89" xfId="368"/>
    <cellStyle name="Normal 9" xfId="369"/>
    <cellStyle name="Normal 9 2" xfId="370"/>
    <cellStyle name="Normal 90" xfId="371"/>
    <cellStyle name="Normal 91" xfId="372"/>
    <cellStyle name="Normal 93" xfId="373"/>
    <cellStyle name="Normal 94" xfId="374"/>
    <cellStyle name="Normal 95" xfId="375"/>
    <cellStyle name="Normal 97" xfId="376"/>
    <cellStyle name="Normal 98" xfId="377"/>
    <cellStyle name="Normal_El.7.2" xfId="378"/>
    <cellStyle name="Normal_Sheet1_Справка № 1 Търговски портфейл" xfId="379"/>
    <cellStyle name="Normal_Spravki_kod" xfId="380"/>
    <cellStyle name="Normal_Баланс" xfId="381"/>
    <cellStyle name="Normal_Отч.парич.поток" xfId="382"/>
    <cellStyle name="Normal_Отч.прих-разх" xfId="383"/>
    <cellStyle name="Normal_Отч.собств.кап." xfId="384"/>
    <cellStyle name="Normal_Справка № 1 Търговски портфейл" xfId="385"/>
    <cellStyle name="Normal_Финансов отчет" xfId="386"/>
    <cellStyle name="Note" xfId="387"/>
    <cellStyle name="Note 10" xfId="388"/>
    <cellStyle name="Note 10 2" xfId="389"/>
    <cellStyle name="Note 11" xfId="390"/>
    <cellStyle name="Note 11 2" xfId="391"/>
    <cellStyle name="Note 12" xfId="392"/>
    <cellStyle name="Note 12 2" xfId="393"/>
    <cellStyle name="Note 13" xfId="394"/>
    <cellStyle name="Note 13 2" xfId="395"/>
    <cellStyle name="Note 14" xfId="396"/>
    <cellStyle name="Note 14 2" xfId="397"/>
    <cellStyle name="Note 15" xfId="398"/>
    <cellStyle name="Note 15 2" xfId="399"/>
    <cellStyle name="Note 16" xfId="400"/>
    <cellStyle name="Note 16 2" xfId="401"/>
    <cellStyle name="Note 17 2" xfId="402"/>
    <cellStyle name="Note 2" xfId="403"/>
    <cellStyle name="Note 2 10" xfId="404"/>
    <cellStyle name="Note 2 10 2" xfId="405"/>
    <cellStyle name="Note 2 11" xfId="406"/>
    <cellStyle name="Note 2 11 2" xfId="407"/>
    <cellStyle name="Note 2 12" xfId="408"/>
    <cellStyle name="Note 2 13" xfId="409"/>
    <cellStyle name="Note 2 2" xfId="410"/>
    <cellStyle name="Note 2 2 2" xfId="411"/>
    <cellStyle name="Note 2 3" xfId="412"/>
    <cellStyle name="Note 2 3 2" xfId="413"/>
    <cellStyle name="Note 2 4" xfId="414"/>
    <cellStyle name="Note 2 4 2" xfId="415"/>
    <cellStyle name="Note 2 5" xfId="416"/>
    <cellStyle name="Note 2 5 2" xfId="417"/>
    <cellStyle name="Note 2 6" xfId="418"/>
    <cellStyle name="Note 2 6 2" xfId="419"/>
    <cellStyle name="Note 2 7" xfId="420"/>
    <cellStyle name="Note 2 7 2" xfId="421"/>
    <cellStyle name="Note 2 8" xfId="422"/>
    <cellStyle name="Note 2 8 2" xfId="423"/>
    <cellStyle name="Note 2 9" xfId="424"/>
    <cellStyle name="Note 2 9 2" xfId="425"/>
    <cellStyle name="Note 3" xfId="426"/>
    <cellStyle name="Note 3 2" xfId="427"/>
    <cellStyle name="Note 4" xfId="428"/>
    <cellStyle name="Note 4 10" xfId="429"/>
    <cellStyle name="Note 4 2" xfId="430"/>
    <cellStyle name="Note 4 2 2" xfId="431"/>
    <cellStyle name="Note 4 3" xfId="432"/>
    <cellStyle name="Note 4 3 2" xfId="433"/>
    <cellStyle name="Note 4 4" xfId="434"/>
    <cellStyle name="Note 4 4 2" xfId="435"/>
    <cellStyle name="Note 4 5" xfId="436"/>
    <cellStyle name="Note 4 5 2" xfId="437"/>
    <cellStyle name="Note 4 6" xfId="438"/>
    <cellStyle name="Note 4 6 2" xfId="439"/>
    <cellStyle name="Note 4 7" xfId="440"/>
    <cellStyle name="Note 4 7 2" xfId="441"/>
    <cellStyle name="Note 4 8" xfId="442"/>
    <cellStyle name="Note 4 8 2" xfId="443"/>
    <cellStyle name="Note 4 9" xfId="444"/>
    <cellStyle name="Note 4 9 2" xfId="445"/>
    <cellStyle name="Note 5" xfId="446"/>
    <cellStyle name="Note 5 10" xfId="447"/>
    <cellStyle name="Note 5 2" xfId="448"/>
    <cellStyle name="Note 5 2 2" xfId="449"/>
    <cellStyle name="Note 5 3" xfId="450"/>
    <cellStyle name="Note 5 3 2" xfId="451"/>
    <cellStyle name="Note 5 4" xfId="452"/>
    <cellStyle name="Note 5 4 2" xfId="453"/>
    <cellStyle name="Note 5 5" xfId="454"/>
    <cellStyle name="Note 5 5 2" xfId="455"/>
    <cellStyle name="Note 5 6" xfId="456"/>
    <cellStyle name="Note 5 6 2" xfId="457"/>
    <cellStyle name="Note 5 7" xfId="458"/>
    <cellStyle name="Note 5 7 2" xfId="459"/>
    <cellStyle name="Note 5 8" xfId="460"/>
    <cellStyle name="Note 5 8 2" xfId="461"/>
    <cellStyle name="Note 5 9" xfId="462"/>
    <cellStyle name="Note 5 9 2" xfId="463"/>
    <cellStyle name="Note 6" xfId="464"/>
    <cellStyle name="Note 6 2" xfId="465"/>
    <cellStyle name="Note 6 2 2" xfId="466"/>
    <cellStyle name="Note 6 3" xfId="467"/>
    <cellStyle name="Note 6 3 2" xfId="468"/>
    <cellStyle name="Note 6 4" xfId="469"/>
    <cellStyle name="Note 6 4 2" xfId="470"/>
    <cellStyle name="Note 6 5" xfId="471"/>
    <cellStyle name="Note 6 5 2" xfId="472"/>
    <cellStyle name="Note 6 6" xfId="473"/>
    <cellStyle name="Note 6 6 2" xfId="474"/>
    <cellStyle name="Note 6 7" xfId="475"/>
    <cellStyle name="Note 6 7 2" xfId="476"/>
    <cellStyle name="Note 6 8" xfId="477"/>
    <cellStyle name="Note 6 8 2" xfId="478"/>
    <cellStyle name="Note 6 9" xfId="479"/>
    <cellStyle name="Note 7" xfId="480"/>
    <cellStyle name="Note 7 2" xfId="481"/>
    <cellStyle name="Note 7 2 2" xfId="482"/>
    <cellStyle name="Note 7 3" xfId="483"/>
    <cellStyle name="Note 7 3 2" xfId="484"/>
    <cellStyle name="Note 7 4" xfId="485"/>
    <cellStyle name="Note 7 4 2" xfId="486"/>
    <cellStyle name="Note 7 5" xfId="487"/>
    <cellStyle name="Note 7 5 2" xfId="488"/>
    <cellStyle name="Note 7 6" xfId="489"/>
    <cellStyle name="Note 7 6 2" xfId="490"/>
    <cellStyle name="Note 7 7" xfId="491"/>
    <cellStyle name="Note 7 7 2" xfId="492"/>
    <cellStyle name="Note 7 8" xfId="493"/>
    <cellStyle name="Note 7 8 2" xfId="494"/>
    <cellStyle name="Note 7 9" xfId="495"/>
    <cellStyle name="Note 8" xfId="496"/>
    <cellStyle name="Note 8 2" xfId="497"/>
    <cellStyle name="Note 8 2 2" xfId="498"/>
    <cellStyle name="Note 8 3" xfId="499"/>
    <cellStyle name="Note 8 3 2" xfId="500"/>
    <cellStyle name="Note 8 4" xfId="501"/>
    <cellStyle name="Note 8 4 2" xfId="502"/>
    <cellStyle name="Note 8 5" xfId="503"/>
    <cellStyle name="Note 8 5 2" xfId="504"/>
    <cellStyle name="Note 8 6" xfId="505"/>
    <cellStyle name="Note 8 6 2" xfId="506"/>
    <cellStyle name="Note 8 7" xfId="507"/>
    <cellStyle name="Note 8 7 2" xfId="508"/>
    <cellStyle name="Note 8 8" xfId="509"/>
    <cellStyle name="Note 8 8 2" xfId="510"/>
    <cellStyle name="Note 8 9" xfId="511"/>
    <cellStyle name="Note 9" xfId="512"/>
    <cellStyle name="Note 9 2" xfId="513"/>
    <cellStyle name="Output" xfId="514"/>
    <cellStyle name="Output 2" xfId="515"/>
    <cellStyle name="Percent" xfId="516"/>
    <cellStyle name="Percent 10" xfId="517"/>
    <cellStyle name="Percent 10 2" xfId="518"/>
    <cellStyle name="Percent 11" xfId="519"/>
    <cellStyle name="Percent 11 2" xfId="520"/>
    <cellStyle name="Percent 12" xfId="521"/>
    <cellStyle name="Percent 12 2" xfId="522"/>
    <cellStyle name="Percent 13" xfId="523"/>
    <cellStyle name="Percent 13 2" xfId="524"/>
    <cellStyle name="Percent 14" xfId="525"/>
    <cellStyle name="Percent 14 2" xfId="526"/>
    <cellStyle name="Percent 15" xfId="527"/>
    <cellStyle name="Percent 2" xfId="528"/>
    <cellStyle name="Percent 2 10" xfId="529"/>
    <cellStyle name="Percent 2 10 2" xfId="530"/>
    <cellStyle name="Percent 2 11" xfId="531"/>
    <cellStyle name="Percent 2 11 2" xfId="532"/>
    <cellStyle name="Percent 2 12" xfId="533"/>
    <cellStyle name="Percent 2 2" xfId="534"/>
    <cellStyle name="Percent 2 2 2" xfId="535"/>
    <cellStyle name="Percent 2 3" xfId="536"/>
    <cellStyle name="Percent 2 3 2" xfId="537"/>
    <cellStyle name="Percent 2 4" xfId="538"/>
    <cellStyle name="Percent 2 4 2" xfId="539"/>
    <cellStyle name="Percent 2 5" xfId="540"/>
    <cellStyle name="Percent 2 5 2" xfId="541"/>
    <cellStyle name="Percent 2 6" xfId="542"/>
    <cellStyle name="Percent 2 6 2" xfId="543"/>
    <cellStyle name="Percent 2 7" xfId="544"/>
    <cellStyle name="Percent 2 7 2" xfId="545"/>
    <cellStyle name="Percent 2 8" xfId="546"/>
    <cellStyle name="Percent 2 8 2" xfId="547"/>
    <cellStyle name="Percent 2 9" xfId="548"/>
    <cellStyle name="Percent 2 9 2" xfId="549"/>
    <cellStyle name="Percent 3" xfId="550"/>
    <cellStyle name="Percent 3 2" xfId="551"/>
    <cellStyle name="Percent 3 3" xfId="552"/>
    <cellStyle name="Percent 4" xfId="553"/>
    <cellStyle name="Percent 4 10" xfId="554"/>
    <cellStyle name="Percent 4 2" xfId="555"/>
    <cellStyle name="Percent 4 2 2" xfId="556"/>
    <cellStyle name="Percent 4 3" xfId="557"/>
    <cellStyle name="Percent 4 3 2" xfId="558"/>
    <cellStyle name="Percent 4 4" xfId="559"/>
    <cellStyle name="Percent 4 4 2" xfId="560"/>
    <cellStyle name="Percent 4 5" xfId="561"/>
    <cellStyle name="Percent 4 5 2" xfId="562"/>
    <cellStyle name="Percent 4 6" xfId="563"/>
    <cellStyle name="Percent 4 6 2" xfId="564"/>
    <cellStyle name="Percent 4 7" xfId="565"/>
    <cellStyle name="Percent 4 7 2" xfId="566"/>
    <cellStyle name="Percent 4 8" xfId="567"/>
    <cellStyle name="Percent 4 8 2" xfId="568"/>
    <cellStyle name="Percent 4 9" xfId="569"/>
    <cellStyle name="Percent 4 9 2" xfId="570"/>
    <cellStyle name="Percent 5" xfId="571"/>
    <cellStyle name="Percent 5 2" xfId="572"/>
    <cellStyle name="Percent 5 2 2" xfId="573"/>
    <cellStyle name="Percent 5 3" xfId="574"/>
    <cellStyle name="Percent 5 3 2" xfId="575"/>
    <cellStyle name="Percent 5 4" xfId="576"/>
    <cellStyle name="Percent 5 4 2" xfId="577"/>
    <cellStyle name="Percent 5 5" xfId="578"/>
    <cellStyle name="Percent 5 5 2" xfId="579"/>
    <cellStyle name="Percent 5 6" xfId="580"/>
    <cellStyle name="Percent 5 6 2" xfId="581"/>
    <cellStyle name="Percent 5 7" xfId="582"/>
    <cellStyle name="Percent 5 7 2" xfId="583"/>
    <cellStyle name="Percent 5 8" xfId="584"/>
    <cellStyle name="Percent 5 8 2" xfId="585"/>
    <cellStyle name="Percent 5 9" xfId="586"/>
    <cellStyle name="Percent 6" xfId="587"/>
    <cellStyle name="Percent 6 2" xfId="588"/>
    <cellStyle name="Percent 6 2 2" xfId="589"/>
    <cellStyle name="Percent 6 3" xfId="590"/>
    <cellStyle name="Percent 6 3 2" xfId="591"/>
    <cellStyle name="Percent 6 4" xfId="592"/>
    <cellStyle name="Percent 6 4 2" xfId="593"/>
    <cellStyle name="Percent 6 5" xfId="594"/>
    <cellStyle name="Percent 6 5 2" xfId="595"/>
    <cellStyle name="Percent 6 6" xfId="596"/>
    <cellStyle name="Percent 6 6 2" xfId="597"/>
    <cellStyle name="Percent 6 7" xfId="598"/>
    <cellStyle name="Percent 6 7 2" xfId="599"/>
    <cellStyle name="Percent 6 8" xfId="600"/>
    <cellStyle name="Percent 6 8 2" xfId="601"/>
    <cellStyle name="Percent 6 9" xfId="602"/>
    <cellStyle name="Percent 7" xfId="603"/>
    <cellStyle name="Percent 7 2" xfId="604"/>
    <cellStyle name="Percent 7 2 2" xfId="605"/>
    <cellStyle name="Percent 7 3" xfId="606"/>
    <cellStyle name="Percent 7 3 2" xfId="607"/>
    <cellStyle name="Percent 7 4" xfId="608"/>
    <cellStyle name="Percent 7 4 2" xfId="609"/>
    <cellStyle name="Percent 7 5" xfId="610"/>
    <cellStyle name="Percent 7 5 2" xfId="611"/>
    <cellStyle name="Percent 7 6" xfId="612"/>
    <cellStyle name="Percent 7 6 2" xfId="613"/>
    <cellStyle name="Percent 7 7" xfId="614"/>
    <cellStyle name="Percent 7 7 2" xfId="615"/>
    <cellStyle name="Percent 7 8" xfId="616"/>
    <cellStyle name="Percent 7 8 2" xfId="617"/>
    <cellStyle name="Percent 7 9" xfId="618"/>
    <cellStyle name="Percent 8" xfId="619"/>
    <cellStyle name="Percent 8 2" xfId="620"/>
    <cellStyle name="Percent 9" xfId="621"/>
    <cellStyle name="Percent 9 2" xfId="622"/>
    <cellStyle name="Title" xfId="623"/>
    <cellStyle name="Title 2" xfId="624"/>
    <cellStyle name="Title 3" xfId="625"/>
    <cellStyle name="Total" xfId="626"/>
    <cellStyle name="Total 2" xfId="627"/>
    <cellStyle name="Warning Text" xfId="628"/>
    <cellStyle name="Warning Text 2" xfId="6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43617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508516</v>
      </c>
      <c r="H11" s="145">
        <v>528074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-522</v>
      </c>
      <c r="H13" s="127">
        <v>746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-522</v>
      </c>
      <c r="H16" s="146">
        <f>SUM(H13:H15)</f>
        <v>746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-66378</v>
      </c>
      <c r="H18" s="138">
        <f>SUM(H19:H20)</f>
        <v>-713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-66378</v>
      </c>
      <c r="H20" s="127">
        <v>-713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111585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5452</v>
      </c>
      <c r="D22" s="165">
        <v>36511</v>
      </c>
      <c r="E22" s="166" t="s">
        <v>924</v>
      </c>
      <c r="F22" s="126" t="s">
        <v>925</v>
      </c>
      <c r="G22" s="127"/>
      <c r="H22" s="127">
        <v>-65665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45207</v>
      </c>
      <c r="H23" s="146">
        <f>H19+H21+H20+H22</f>
        <v>-66378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553201</v>
      </c>
      <c r="H24" s="146">
        <f>H11+H16+H23</f>
        <v>462442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5452</v>
      </c>
      <c r="D25" s="146">
        <f>SUM(D21:D24)</f>
        <v>36511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538650</v>
      </c>
      <c r="D27" s="138">
        <f>SUM(D28:D31)</f>
        <v>426633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538650</v>
      </c>
      <c r="D28" s="127">
        <v>426633</v>
      </c>
      <c r="E28" s="71" t="s">
        <v>103</v>
      </c>
      <c r="F28" s="156" t="s">
        <v>186</v>
      </c>
      <c r="G28" s="138">
        <f>SUM(G29:G31)</f>
        <v>744</v>
      </c>
      <c r="H28" s="138">
        <f>SUM(H29:H31)</f>
        <v>702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286</v>
      </c>
      <c r="H29" s="152">
        <v>278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458</v>
      </c>
      <c r="H30" s="152">
        <v>424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538650</v>
      </c>
      <c r="D37" s="137">
        <f>SUM(D32:D36)+D27</f>
        <v>426633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744</v>
      </c>
      <c r="H40" s="153">
        <f>SUM(H32:H39)+H28+H27</f>
        <v>702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9843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9843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553945</v>
      </c>
      <c r="D45" s="153">
        <f>D25+D37+D43+D44</f>
        <v>463144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553945</v>
      </c>
      <c r="D47" s="369">
        <f>D18+D45</f>
        <v>463144</v>
      </c>
      <c r="E47" s="158" t="s">
        <v>35</v>
      </c>
      <c r="F47" s="121" t="s">
        <v>199</v>
      </c>
      <c r="G47" s="370">
        <f>G24+G40</f>
        <v>553945</v>
      </c>
      <c r="H47" s="370">
        <f>H24+H40</f>
        <v>463144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01.06.2019 - 30.06.2019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38932</v>
      </c>
      <c r="H12" s="139">
        <v>26029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904</v>
      </c>
      <c r="E13" s="81" t="s">
        <v>889</v>
      </c>
      <c r="F13" s="171" t="s">
        <v>774</v>
      </c>
      <c r="G13" s="139"/>
      <c r="H13" s="139">
        <v>18105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42633</v>
      </c>
      <c r="E14" s="81" t="s">
        <v>890</v>
      </c>
      <c r="F14" s="171" t="s">
        <v>775</v>
      </c>
      <c r="G14" s="139">
        <v>87395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24+36878</f>
        <v>36902</v>
      </c>
      <c r="D15" s="139">
        <v>17300</v>
      </c>
      <c r="E15" s="81" t="s">
        <v>891</v>
      </c>
      <c r="F15" s="171" t="s">
        <v>776</v>
      </c>
      <c r="G15" s="139">
        <v>28752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4438</v>
      </c>
      <c r="D16" s="139">
        <v>6832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41340</v>
      </c>
      <c r="D18" s="142">
        <f>SUM(D12:D16)</f>
        <v>67669</v>
      </c>
      <c r="E18" s="83" t="s">
        <v>20</v>
      </c>
      <c r="F18" s="172" t="s">
        <v>779</v>
      </c>
      <c r="G18" s="142">
        <f>SUM(G12:G17)</f>
        <v>155079</v>
      </c>
      <c r="H18" s="142">
        <f>SUM(H12:H17)</f>
        <v>44134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5042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5042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43494</v>
      </c>
      <c r="D26" s="142">
        <f>D18+D25</f>
        <v>72711</v>
      </c>
      <c r="E26" s="144" t="s">
        <v>40</v>
      </c>
      <c r="F26" s="172" t="s">
        <v>781</v>
      </c>
      <c r="G26" s="142">
        <f>G18+G25</f>
        <v>155079</v>
      </c>
      <c r="H26" s="142">
        <f>H18+H25</f>
        <v>44134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111585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28577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111585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28577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155079</v>
      </c>
      <c r="D30" s="142">
        <f>D26+D28+D29</f>
        <v>72711</v>
      </c>
      <c r="E30" s="144" t="s">
        <v>789</v>
      </c>
      <c r="F30" s="172" t="s">
        <v>784</v>
      </c>
      <c r="G30" s="142">
        <f>G26+G29</f>
        <v>155079</v>
      </c>
      <c r="H30" s="142">
        <f>H26+H29</f>
        <v>72711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ROMANIA BET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01.06.2019 - 30.06.2019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41651</v>
      </c>
      <c r="D13" s="316">
        <v>-62477</v>
      </c>
      <c r="E13" s="317">
        <f>SUM(C13:D13)</f>
        <v>-20826</v>
      </c>
      <c r="F13" s="316">
        <v>375337</v>
      </c>
      <c r="G13" s="316"/>
      <c r="H13" s="317">
        <f>SUM(F13:G13)</f>
        <v>375337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-5042</v>
      </c>
      <c r="H18" s="317">
        <f t="shared" si="1"/>
        <v>-5042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41651</v>
      </c>
      <c r="D19" s="320">
        <f>SUM(D13:D14,D16:D18)</f>
        <v>-64631</v>
      </c>
      <c r="E19" s="317">
        <f t="shared" si="0"/>
        <v>-22980</v>
      </c>
      <c r="F19" s="320">
        <f>SUM(F13:F14,F16:F18)</f>
        <v>375337</v>
      </c>
      <c r="G19" s="320">
        <f>SUM(G13:G14,G16:G18)</f>
        <v>-5042</v>
      </c>
      <c r="H19" s="317">
        <f t="shared" si="1"/>
        <v>370295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-32326-81</f>
        <v>-32407</v>
      </c>
      <c r="E21" s="317">
        <f>SUM(C21:D21)</f>
        <v>-32407</v>
      </c>
      <c r="F21" s="316">
        <v>103095</v>
      </c>
      <c r="G21" s="316">
        <v>-560857</v>
      </c>
      <c r="H21" s="317">
        <f>SUM(F21:G21)</f>
        <v>-457762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-10-313</f>
        <v>-323</v>
      </c>
      <c r="E23" s="317">
        <f t="shared" si="2"/>
        <v>-323</v>
      </c>
      <c r="F23" s="316"/>
      <c r="G23" s="316">
        <v>-1121</v>
      </c>
      <c r="H23" s="317">
        <f t="shared" si="3"/>
        <v>-1121</v>
      </c>
    </row>
    <row r="24" spans="1:8" ht="12.75">
      <c r="A24" s="315" t="s">
        <v>902</v>
      </c>
      <c r="B24" s="41" t="s">
        <v>802</v>
      </c>
      <c r="C24" s="316">
        <v>29191</v>
      </c>
      <c r="D24" s="316"/>
      <c r="E24" s="317">
        <f t="shared" si="2"/>
        <v>29191</v>
      </c>
      <c r="F24" s="316">
        <v>17761</v>
      </c>
      <c r="G24" s="316"/>
      <c r="H24" s="317">
        <f t="shared" si="3"/>
        <v>17761</v>
      </c>
    </row>
    <row r="25" spans="1:8" ht="12.75">
      <c r="A25" s="323" t="s">
        <v>903</v>
      </c>
      <c r="B25" s="41" t="s">
        <v>803</v>
      </c>
      <c r="C25" s="316"/>
      <c r="D25" s="316">
        <v>-2421</v>
      </c>
      <c r="E25" s="317">
        <f t="shared" si="2"/>
        <v>-2421</v>
      </c>
      <c r="F25" s="316"/>
      <c r="G25" s="316">
        <v>-3671</v>
      </c>
      <c r="H25" s="317">
        <f t="shared" si="3"/>
        <v>-3671</v>
      </c>
    </row>
    <row r="26" spans="1:8" ht="12.75">
      <c r="A26" s="323" t="s">
        <v>904</v>
      </c>
      <c r="B26" s="41" t="s">
        <v>804</v>
      </c>
      <c r="C26" s="316"/>
      <c r="D26" s="316">
        <v>-1652</v>
      </c>
      <c r="E26" s="317">
        <f t="shared" si="2"/>
        <v>-1652</v>
      </c>
      <c r="F26" s="316"/>
      <c r="G26" s="316">
        <v>-3658</v>
      </c>
      <c r="H26" s="317">
        <f t="shared" si="3"/>
        <v>-3658</v>
      </c>
    </row>
    <row r="27" spans="1:8" ht="12.75">
      <c r="A27" s="319" t="s">
        <v>905</v>
      </c>
      <c r="B27" s="41" t="s">
        <v>805</v>
      </c>
      <c r="C27" s="316">
        <v>1476</v>
      </c>
      <c r="D27" s="316">
        <f>-1919-24</f>
        <v>-1943</v>
      </c>
      <c r="E27" s="317">
        <f t="shared" si="2"/>
        <v>-467</v>
      </c>
      <c r="F27" s="316"/>
      <c r="G27" s="316">
        <v>-17495</v>
      </c>
      <c r="H27" s="317">
        <f t="shared" si="3"/>
        <v>-17495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5705</v>
      </c>
      <c r="G28" s="316">
        <v>-7106</v>
      </c>
      <c r="H28" s="317">
        <f t="shared" si="3"/>
        <v>-1401</v>
      </c>
    </row>
    <row r="29" spans="1:8" ht="21" customHeight="1">
      <c r="A29" s="313" t="s">
        <v>94</v>
      </c>
      <c r="B29" s="136" t="s">
        <v>807</v>
      </c>
      <c r="C29" s="320">
        <f>SUM(C21:C28)</f>
        <v>30667</v>
      </c>
      <c r="D29" s="320">
        <f>SUM(D21:D28)</f>
        <v>-38746</v>
      </c>
      <c r="E29" s="317">
        <f t="shared" si="2"/>
        <v>-8079</v>
      </c>
      <c r="F29" s="320">
        <f>SUM(F21:F28)</f>
        <v>126561</v>
      </c>
      <c r="G29" s="320">
        <f>SUM(G21:G28)</f>
        <v>-593908</v>
      </c>
      <c r="H29" s="317">
        <f t="shared" si="3"/>
        <v>-467347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72318</v>
      </c>
      <c r="D37" s="320">
        <f t="shared" si="5"/>
        <v>-103377</v>
      </c>
      <c r="E37" s="320">
        <f t="shared" si="5"/>
        <v>-31059</v>
      </c>
      <c r="F37" s="320">
        <f t="shared" si="5"/>
        <v>501898</v>
      </c>
      <c r="G37" s="320">
        <f t="shared" si="5"/>
        <v>-598950</v>
      </c>
      <c r="H37" s="320">
        <f t="shared" si="5"/>
        <v>-97052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36511</v>
      </c>
      <c r="F38" s="320"/>
      <c r="G38" s="320"/>
      <c r="H38" s="326">
        <v>118164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5452</v>
      </c>
      <c r="F39" s="320"/>
      <c r="G39" s="320"/>
      <c r="H39" s="320">
        <f>SUM(H37:H38)</f>
        <v>21112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5452</v>
      </c>
      <c r="F40" s="317"/>
      <c r="G40" s="317"/>
      <c r="H40" s="316">
        <v>21112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01.06.2019 - 30.06.2019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528074</v>
      </c>
      <c r="D14" s="371">
        <f>'1-SB'!H13</f>
        <v>746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-66378</v>
      </c>
      <c r="I14" s="371">
        <f aca="true" t="shared" si="0" ref="I14:I36">SUM(C14:H14)</f>
        <v>462442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528074</v>
      </c>
      <c r="D18" s="372">
        <f t="shared" si="2"/>
        <v>746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-66378</v>
      </c>
      <c r="I18" s="371">
        <f t="shared" si="0"/>
        <v>462442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-19558</v>
      </c>
      <c r="D19" s="372">
        <f t="shared" si="3"/>
        <v>-1268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-20826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2535</v>
      </c>
      <c r="E20" s="131"/>
      <c r="F20" s="131"/>
      <c r="G20" s="131"/>
      <c r="H20" s="131"/>
      <c r="I20" s="371">
        <f t="shared" si="0"/>
        <v>41652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-3803</v>
      </c>
      <c r="E21" s="131"/>
      <c r="F21" s="131"/>
      <c r="G21" s="131"/>
      <c r="H21" s="131"/>
      <c r="I21" s="371">
        <f t="shared" si="0"/>
        <v>-62478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111585</v>
      </c>
      <c r="H22" s="372">
        <f>'1-SB'!G22</f>
        <v>0</v>
      </c>
      <c r="I22" s="371">
        <f t="shared" si="0"/>
        <v>111585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508516</v>
      </c>
      <c r="D34" s="372">
        <f t="shared" si="7"/>
        <v>-522</v>
      </c>
      <c r="E34" s="372">
        <f t="shared" si="7"/>
        <v>0</v>
      </c>
      <c r="F34" s="372">
        <f t="shared" si="7"/>
        <v>0</v>
      </c>
      <c r="G34" s="372">
        <f t="shared" si="7"/>
        <v>111585</v>
      </c>
      <c r="H34" s="372">
        <f t="shared" si="7"/>
        <v>-66378</v>
      </c>
      <c r="I34" s="371">
        <f t="shared" si="0"/>
        <v>553201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508516</v>
      </c>
      <c r="D36" s="375">
        <f t="shared" si="8"/>
        <v>-522</v>
      </c>
      <c r="E36" s="375">
        <f t="shared" si="8"/>
        <v>0</v>
      </c>
      <c r="F36" s="375">
        <f t="shared" si="8"/>
        <v>0</v>
      </c>
      <c r="G36" s="375">
        <f t="shared" si="8"/>
        <v>111585</v>
      </c>
      <c r="H36" s="375">
        <f t="shared" si="8"/>
        <v>-66378</v>
      </c>
      <c r="I36" s="371">
        <f t="shared" si="0"/>
        <v>553201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ROMANIA BET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01.06.2019 - 30.06.2019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260000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21296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31944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0.8762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1.088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2455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1973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0.23692587539790821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0.07171559186865117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0.14974109690373028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0.2377967072029492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Romania BET UCITS ETF</v>
      </c>
      <c r="B3" s="179" t="str">
        <f aca="true" t="shared" si="1" ref="B3:B34">dfRG</f>
        <v>05-1636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Romania BET UCITS ETF</v>
      </c>
      <c r="B4" s="179" t="str">
        <f t="shared" si="1"/>
        <v>05-1636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Romania BET UCITS ETF</v>
      </c>
      <c r="B5" s="179" t="str">
        <f t="shared" si="1"/>
        <v>05-1636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Romania BET UCITS ETF</v>
      </c>
      <c r="B6" s="179" t="str">
        <f t="shared" si="1"/>
        <v>05-1636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Romania BET UCITS ETF</v>
      </c>
      <c r="B7" s="179" t="str">
        <f t="shared" si="1"/>
        <v>05-1636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Romania BET UCITS ETF</v>
      </c>
      <c r="B8" s="179" t="str">
        <f t="shared" si="1"/>
        <v>05-1636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Romania BET UCITS ETF</v>
      </c>
      <c r="B9" s="179" t="str">
        <f t="shared" si="1"/>
        <v>05-1636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Romania BET UCITS ETF</v>
      </c>
      <c r="B10" s="179" t="str">
        <f t="shared" si="1"/>
        <v>05-1636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Romania BET UCITS ETF</v>
      </c>
      <c r="B11" s="179" t="str">
        <f t="shared" si="1"/>
        <v>05-1636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Romania BET UCITS ETF</v>
      </c>
      <c r="B12" s="179" t="str">
        <f t="shared" si="1"/>
        <v>05-1636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Romania BET UCITS ETF</v>
      </c>
      <c r="B13" s="179" t="str">
        <f t="shared" si="1"/>
        <v>05-1636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Romania BET UCITS ETF</v>
      </c>
      <c r="B14" s="179" t="str">
        <f t="shared" si="1"/>
        <v>05-1636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Romania BET UCITS ETF</v>
      </c>
      <c r="B15" s="179" t="str">
        <f t="shared" si="1"/>
        <v>05-1636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5452</v>
      </c>
    </row>
    <row r="16" spans="1:7" ht="15.75">
      <c r="A16" s="178" t="str">
        <f t="shared" si="0"/>
        <v>Expat Romania BET UCITS ETF</v>
      </c>
      <c r="B16" s="179" t="str">
        <f t="shared" si="1"/>
        <v>05-1636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Romania BET UCITS ETF</v>
      </c>
      <c r="B17" s="179" t="str">
        <f t="shared" si="1"/>
        <v>05-1636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Romania BET UCITS ETF</v>
      </c>
      <c r="B18" s="179" t="str">
        <f t="shared" si="1"/>
        <v>05-1636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5452</v>
      </c>
    </row>
    <row r="19" spans="1:7" ht="15.75">
      <c r="A19" s="178" t="str">
        <f t="shared" si="0"/>
        <v>Expat Romania BET UCITS ETF</v>
      </c>
      <c r="B19" s="179" t="str">
        <f t="shared" si="1"/>
        <v>05-1636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Romania BET UCITS ETF</v>
      </c>
      <c r="B20" s="179" t="str">
        <f t="shared" si="1"/>
        <v>05-1636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538650</v>
      </c>
    </row>
    <row r="21" spans="1:7" ht="15.75">
      <c r="A21" s="178" t="str">
        <f t="shared" si="0"/>
        <v>Expat Romania BET UCITS ETF</v>
      </c>
      <c r="B21" s="179" t="str">
        <f t="shared" si="1"/>
        <v>05-1636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538650</v>
      </c>
    </row>
    <row r="22" spans="1:7" ht="15.75">
      <c r="A22" s="178" t="str">
        <f t="shared" si="0"/>
        <v>Expat Romania BET UCITS ETF</v>
      </c>
      <c r="B22" s="179" t="str">
        <f t="shared" si="1"/>
        <v>05-1636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Romania BET UCITS ETF</v>
      </c>
      <c r="B23" s="179" t="str">
        <f t="shared" si="1"/>
        <v>05-1636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Romania BET UCITS ETF</v>
      </c>
      <c r="B24" s="179" t="str">
        <f t="shared" si="1"/>
        <v>05-1636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Romania BET UCITS ETF</v>
      </c>
      <c r="B25" s="179" t="str">
        <f t="shared" si="1"/>
        <v>05-1636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Romania BET UCITS ETF</v>
      </c>
      <c r="B26" s="179" t="str">
        <f t="shared" si="1"/>
        <v>05-1636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Romania BET UCITS ETF</v>
      </c>
      <c r="B27" s="179" t="str">
        <f t="shared" si="1"/>
        <v>05-1636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Romania BET UCITS ETF</v>
      </c>
      <c r="B28" s="179" t="str">
        <f t="shared" si="1"/>
        <v>05-1636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Romania BET UCITS ETF</v>
      </c>
      <c r="B29" s="179" t="str">
        <f t="shared" si="1"/>
        <v>05-1636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Romania BET UCITS ETF</v>
      </c>
      <c r="B30" s="179" t="str">
        <f t="shared" si="1"/>
        <v>05-1636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538650</v>
      </c>
    </row>
    <row r="31" spans="1:7" ht="15.75">
      <c r="A31" s="178" t="str">
        <f t="shared" si="0"/>
        <v>Expat Romania BET UCITS ETF</v>
      </c>
      <c r="B31" s="179" t="str">
        <f t="shared" si="1"/>
        <v>05-1636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Romania BET UCITS ETF</v>
      </c>
      <c r="B32" s="179" t="str">
        <f t="shared" si="1"/>
        <v>05-1636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Romania BET UCITS ETF</v>
      </c>
      <c r="B33" s="179" t="str">
        <f t="shared" si="1"/>
        <v>05-1636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Romania BET UCITS ETF</v>
      </c>
      <c r="B34" s="179" t="str">
        <f t="shared" si="1"/>
        <v>05-1636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Romania BET UCITS ETF</v>
      </c>
      <c r="B35" s="179" t="str">
        <f aca="true" t="shared" si="4" ref="B35:B58">dfRG</f>
        <v>05-1636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9843</v>
      </c>
    </row>
    <row r="36" spans="1:7" ht="15.75">
      <c r="A36" s="178" t="str">
        <f t="shared" si="3"/>
        <v>Expat Romania BET UCITS ETF</v>
      </c>
      <c r="B36" s="179" t="str">
        <f t="shared" si="4"/>
        <v>05-1636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9843</v>
      </c>
    </row>
    <row r="37" spans="1:7" ht="15.75">
      <c r="A37" s="178" t="str">
        <f t="shared" si="3"/>
        <v>Expat Romania BET UCITS ETF</v>
      </c>
      <c r="B37" s="179" t="str">
        <f t="shared" si="4"/>
        <v>05-1636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Romania BET UCITS ETF</v>
      </c>
      <c r="B38" s="179" t="str">
        <f t="shared" si="4"/>
        <v>05-1636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553945</v>
      </c>
    </row>
    <row r="39" spans="1:7" ht="15.75">
      <c r="A39" s="178" t="str">
        <f t="shared" si="3"/>
        <v>Expat Romania BET UCITS ETF</v>
      </c>
      <c r="B39" s="179" t="str">
        <f t="shared" si="4"/>
        <v>05-1636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553945</v>
      </c>
    </row>
    <row r="40" spans="1:7" ht="15.75">
      <c r="A40" s="197" t="str">
        <f t="shared" si="3"/>
        <v>Expat Romania BET UCITS ETF</v>
      </c>
      <c r="B40" s="198" t="str">
        <f t="shared" si="4"/>
        <v>05-1636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Romania BET UCITS ETF</v>
      </c>
      <c r="B41" s="198" t="str">
        <f t="shared" si="4"/>
        <v>05-1636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508516</v>
      </c>
    </row>
    <row r="42" spans="1:7" ht="15.75">
      <c r="A42" s="197" t="str">
        <f t="shared" si="3"/>
        <v>Expat Romania BET UCITS ETF</v>
      </c>
      <c r="B42" s="198" t="str">
        <f t="shared" si="4"/>
        <v>05-1636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Romania BET UCITS ETF</v>
      </c>
      <c r="B43" s="198" t="str">
        <f t="shared" si="4"/>
        <v>05-1636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-522</v>
      </c>
    </row>
    <row r="44" spans="1:7" ht="15.75">
      <c r="A44" s="197" t="str">
        <f t="shared" si="3"/>
        <v>Expat Romania BET UCITS ETF</v>
      </c>
      <c r="B44" s="198" t="str">
        <f t="shared" si="4"/>
        <v>05-1636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Romania BET UCITS ETF</v>
      </c>
      <c r="B45" s="198" t="str">
        <f t="shared" si="4"/>
        <v>05-1636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Romania BET UCITS ETF</v>
      </c>
      <c r="B46" s="198" t="str">
        <f t="shared" si="4"/>
        <v>05-1636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-522</v>
      </c>
    </row>
    <row r="47" spans="1:7" ht="15.75">
      <c r="A47" s="197" t="str">
        <f t="shared" si="3"/>
        <v>Expat Romania BET UCITS ETF</v>
      </c>
      <c r="B47" s="198" t="str">
        <f t="shared" si="4"/>
        <v>05-1636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Romania BET UCITS ETF</v>
      </c>
      <c r="B48" s="198" t="str">
        <f t="shared" si="4"/>
        <v>05-1636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-66378</v>
      </c>
    </row>
    <row r="49" spans="1:7" ht="15.75">
      <c r="A49" s="197" t="str">
        <f t="shared" si="3"/>
        <v>Expat Romania BET UCITS ETF</v>
      </c>
      <c r="B49" s="198" t="str">
        <f t="shared" si="4"/>
        <v>05-1636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Romania BET UCITS ETF</v>
      </c>
      <c r="B50" s="198" t="str">
        <f t="shared" si="4"/>
        <v>05-1636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-66378</v>
      </c>
    </row>
    <row r="51" spans="1:7" ht="15.75">
      <c r="A51" s="197" t="str">
        <f t="shared" si="3"/>
        <v>Expat Romania BET UCITS ETF</v>
      </c>
      <c r="B51" s="198" t="str">
        <f t="shared" si="4"/>
        <v>05-1636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111585</v>
      </c>
    </row>
    <row r="52" spans="1:7" ht="15.75">
      <c r="A52" s="197" t="str">
        <f t="shared" si="3"/>
        <v>Expat Romania BET UCITS ETF</v>
      </c>
      <c r="B52" s="198" t="str">
        <f t="shared" si="4"/>
        <v>05-1636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Romania BET UCITS ETF</v>
      </c>
      <c r="B53" s="198" t="str">
        <f t="shared" si="4"/>
        <v>05-1636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45207</v>
      </c>
    </row>
    <row r="54" spans="1:7" ht="15.75">
      <c r="A54" s="197" t="str">
        <f t="shared" si="3"/>
        <v>Expat Romania BET UCITS ETF</v>
      </c>
      <c r="B54" s="198" t="str">
        <f t="shared" si="4"/>
        <v>05-1636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553201</v>
      </c>
    </row>
    <row r="55" spans="1:7" ht="15.75">
      <c r="A55" s="197" t="str">
        <f t="shared" si="3"/>
        <v>Expat Romania BET UCITS ETF</v>
      </c>
      <c r="B55" s="198" t="str">
        <f t="shared" si="4"/>
        <v>05-1636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Romania BET UCITS ETF</v>
      </c>
      <c r="B56" s="198" t="str">
        <f t="shared" si="4"/>
        <v>05-1636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Romania BET UCITS ETF</v>
      </c>
      <c r="B57" s="198" t="str">
        <f t="shared" si="4"/>
        <v>05-1636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744</v>
      </c>
    </row>
    <row r="58" spans="1:7" ht="15.75">
      <c r="A58" s="197" t="str">
        <f t="shared" si="3"/>
        <v>Expat Romania BET UCITS ETF</v>
      </c>
      <c r="B58" s="198" t="str">
        <f t="shared" si="4"/>
        <v>05-1636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286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458</v>
      </c>
    </row>
    <row r="60" spans="1:7" ht="15.75">
      <c r="A60" s="197" t="str">
        <f aca="true" t="shared" si="6" ref="A60:A81">dfName</f>
        <v>Expat Romania BET UCITS ETF</v>
      </c>
      <c r="B60" s="198" t="str">
        <f aca="true" t="shared" si="7" ref="B60:B81">dfRG</f>
        <v>05-1636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Romania BET UCITS ETF</v>
      </c>
      <c r="B61" s="198" t="str">
        <f t="shared" si="7"/>
        <v>05-1636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Romania BET UCITS ETF</v>
      </c>
      <c r="B62" s="198" t="str">
        <f t="shared" si="7"/>
        <v>05-1636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Romania BET UCITS ETF</v>
      </c>
      <c r="B63" s="198" t="str">
        <f t="shared" si="7"/>
        <v>05-1636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Romania BET UCITS ETF</v>
      </c>
      <c r="B64" s="198" t="str">
        <f t="shared" si="7"/>
        <v>05-1636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Romania BET UCITS ETF</v>
      </c>
      <c r="B65" s="198" t="str">
        <f t="shared" si="7"/>
        <v>05-1636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Romania BET UCITS ETF</v>
      </c>
      <c r="B66" s="198" t="str">
        <f t="shared" si="7"/>
        <v>05-1636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Romania BET UCITS ETF</v>
      </c>
      <c r="B67" s="198" t="str">
        <f t="shared" si="7"/>
        <v>05-1636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Romania BET UCITS ETF</v>
      </c>
      <c r="B68" s="198" t="str">
        <f t="shared" si="7"/>
        <v>05-1636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Romania BET UCITS ETF</v>
      </c>
      <c r="B69" s="198" t="str">
        <f t="shared" si="7"/>
        <v>05-1636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744</v>
      </c>
    </row>
    <row r="70" spans="1:7" ht="15.75">
      <c r="A70" s="197" t="str">
        <f t="shared" si="6"/>
        <v>Expat Romania BET UCITS ETF</v>
      </c>
      <c r="B70" s="198" t="str">
        <f t="shared" si="7"/>
        <v>05-1636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553945</v>
      </c>
    </row>
    <row r="71" spans="1:7" ht="15.75">
      <c r="A71" s="215" t="str">
        <f t="shared" si="6"/>
        <v>Expat Romania BET UCITS ETF</v>
      </c>
      <c r="B71" s="216" t="str">
        <f t="shared" si="7"/>
        <v>05-1636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Romania BET UCITS ETF</v>
      </c>
      <c r="B72" s="216" t="str">
        <f t="shared" si="7"/>
        <v>05-1636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Romania BET UCITS ETF</v>
      </c>
      <c r="B73" s="216" t="str">
        <f t="shared" si="7"/>
        <v>05-1636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Romania BET UCITS ETF</v>
      </c>
      <c r="B74" s="216" t="str">
        <f t="shared" si="7"/>
        <v>05-1636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Romania BET UCITS ETF</v>
      </c>
      <c r="B75" s="216" t="str">
        <f t="shared" si="7"/>
        <v>05-1636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Romania BET UCITS ETF</v>
      </c>
      <c r="B76" s="216" t="str">
        <f t="shared" si="7"/>
        <v>05-1636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36902</v>
      </c>
    </row>
    <row r="77" spans="1:7" ht="15.75">
      <c r="A77" s="215" t="str">
        <f t="shared" si="6"/>
        <v>Expat Romania BET UCITS ETF</v>
      </c>
      <c r="B77" s="216" t="str">
        <f t="shared" si="7"/>
        <v>05-1636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4438</v>
      </c>
    </row>
    <row r="78" spans="1:7" ht="15.75">
      <c r="A78" s="215" t="str">
        <f t="shared" si="6"/>
        <v>Expat Romania BET UCITS ETF</v>
      </c>
      <c r="B78" s="216" t="str">
        <f t="shared" si="7"/>
        <v>05-1636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41340</v>
      </c>
    </row>
    <row r="79" spans="1:7" ht="15.75">
      <c r="A79" s="215" t="str">
        <f t="shared" si="6"/>
        <v>Expat Romania BET UCITS ETF</v>
      </c>
      <c r="B79" s="216" t="str">
        <f t="shared" si="7"/>
        <v>05-1636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Romania BET UCITS ETF</v>
      </c>
      <c r="B80" s="216" t="str">
        <f t="shared" si="7"/>
        <v>05-1636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Romania BET UCITS ETF</v>
      </c>
      <c r="B81" s="216" t="str">
        <f t="shared" si="7"/>
        <v>05-1636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Romania BET UCITS ETF</v>
      </c>
      <c r="B83" s="216" t="str">
        <f aca="true" t="shared" si="10" ref="B83:B109">dfRG</f>
        <v>05-1636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Romania BET UCITS ETF</v>
      </c>
      <c r="B84" s="216" t="str">
        <f t="shared" si="10"/>
        <v>05-1636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Romania BET UCITS ETF</v>
      </c>
      <c r="B85" s="216" t="str">
        <f t="shared" si="10"/>
        <v>05-1636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Romania BET UCITS ETF</v>
      </c>
      <c r="B86" s="216" t="str">
        <f t="shared" si="10"/>
        <v>05-1636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43494</v>
      </c>
    </row>
    <row r="87" spans="1:7" ht="15.75">
      <c r="A87" s="215" t="str">
        <f t="shared" si="9"/>
        <v>Expat Romania BET UCITS ETF</v>
      </c>
      <c r="B87" s="216" t="str">
        <f t="shared" si="10"/>
        <v>05-1636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111585</v>
      </c>
    </row>
    <row r="88" spans="1:7" ht="15.75">
      <c r="A88" s="215" t="str">
        <f t="shared" si="9"/>
        <v>Expat Romania BET UCITS ETF</v>
      </c>
      <c r="B88" s="216" t="str">
        <f t="shared" si="10"/>
        <v>05-1636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Romania BET UCITS ETF</v>
      </c>
      <c r="B89" s="216" t="str">
        <f t="shared" si="10"/>
        <v>05-1636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111585</v>
      </c>
    </row>
    <row r="90" spans="1:7" ht="15.75">
      <c r="A90" s="215" t="str">
        <f t="shared" si="9"/>
        <v>Expat Romania BET UCITS ETF</v>
      </c>
      <c r="B90" s="216" t="str">
        <f t="shared" si="10"/>
        <v>05-1636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155079</v>
      </c>
    </row>
    <row r="91" spans="1:7" ht="15.75">
      <c r="A91" s="226" t="str">
        <f t="shared" si="9"/>
        <v>Expat Romania BET UCITS ETF</v>
      </c>
      <c r="B91" s="227" t="str">
        <f t="shared" si="10"/>
        <v>05-1636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Romania BET UCITS ETF</v>
      </c>
      <c r="B92" s="227" t="str">
        <f t="shared" si="10"/>
        <v>05-1636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Romania BET UCITS ETF</v>
      </c>
      <c r="B93" s="227" t="str">
        <f t="shared" si="10"/>
        <v>05-1636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38932</v>
      </c>
    </row>
    <row r="94" spans="1:7" ht="31.5">
      <c r="A94" s="226" t="str">
        <f t="shared" si="9"/>
        <v>Expat Romania BET UCITS ETF</v>
      </c>
      <c r="B94" s="227" t="str">
        <f t="shared" si="10"/>
        <v>05-1636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Romania BET UCITS ETF</v>
      </c>
      <c r="B95" s="227" t="str">
        <f t="shared" si="10"/>
        <v>05-1636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87395</v>
      </c>
    </row>
    <row r="96" spans="1:7" ht="15.75">
      <c r="A96" s="226" t="str">
        <f t="shared" si="9"/>
        <v>Expat Romania BET UCITS ETF</v>
      </c>
      <c r="B96" s="227" t="str">
        <f t="shared" si="10"/>
        <v>05-1636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28752</v>
      </c>
    </row>
    <row r="97" spans="1:7" ht="15.75">
      <c r="A97" s="226" t="str">
        <f t="shared" si="9"/>
        <v>Expat Romania BET UCITS ETF</v>
      </c>
      <c r="B97" s="227" t="str">
        <f t="shared" si="10"/>
        <v>05-1636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Romania BET UCITS ETF</v>
      </c>
      <c r="B98" s="227" t="str">
        <f t="shared" si="10"/>
        <v>05-1636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Romania BET UCITS ETF</v>
      </c>
      <c r="B99" s="227" t="str">
        <f t="shared" si="10"/>
        <v>05-1636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155079</v>
      </c>
    </row>
    <row r="100" spans="1:7" ht="15.75">
      <c r="A100" s="226" t="str">
        <f t="shared" si="9"/>
        <v>Expat Romania BET UCITS ETF</v>
      </c>
      <c r="B100" s="227" t="str">
        <f t="shared" si="10"/>
        <v>05-1636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Romania BET UCITS ETF</v>
      </c>
      <c r="B101" s="227" t="str">
        <f t="shared" si="10"/>
        <v>05-1636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Romania BET UCITS ETF</v>
      </c>
      <c r="B102" s="227" t="str">
        <f t="shared" si="10"/>
        <v>05-1636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155079</v>
      </c>
    </row>
    <row r="103" spans="1:7" ht="15.75">
      <c r="A103" s="226" t="str">
        <f t="shared" si="9"/>
        <v>Expat Romania BET UCITS ETF</v>
      </c>
      <c r="B103" s="227" t="str">
        <f t="shared" si="10"/>
        <v>05-1636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Romania BET UCITS ETF</v>
      </c>
      <c r="B104" s="227" t="str">
        <f t="shared" si="10"/>
        <v>05-1636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Romania BET UCITS ETF</v>
      </c>
      <c r="B105" s="227" t="str">
        <f t="shared" si="10"/>
        <v>05-1636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Romania BET UCITS ETF</v>
      </c>
      <c r="B106" s="227" t="str">
        <f t="shared" si="10"/>
        <v>05-1636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155079</v>
      </c>
    </row>
    <row r="107" spans="1:7" ht="15.75">
      <c r="A107" s="238" t="str">
        <f t="shared" si="9"/>
        <v>Expat Romania BET UCITS ETF</v>
      </c>
      <c r="B107" s="239" t="str">
        <f t="shared" si="10"/>
        <v>05-1636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Romania BET UCITS ETF</v>
      </c>
      <c r="B108" s="239" t="str">
        <f t="shared" si="10"/>
        <v>05-1636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-20826</v>
      </c>
    </row>
    <row r="109" spans="1:7" ht="31.5">
      <c r="A109" s="238" t="str">
        <f t="shared" si="9"/>
        <v>Expat Romania BET UCITS ETF</v>
      </c>
      <c r="B109" s="239" t="str">
        <f t="shared" si="10"/>
        <v>05-1636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Romania BET UCITS ETF</v>
      </c>
      <c r="B110" s="239" t="str">
        <f aca="true" t="shared" si="13" ref="B110:B141">dfRG</f>
        <v>05-1636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Romania BET UCITS ETF</v>
      </c>
      <c r="B111" s="239" t="str">
        <f t="shared" si="13"/>
        <v>05-1636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Romania BET UCITS ETF</v>
      </c>
      <c r="B112" s="239" t="str">
        <f t="shared" si="13"/>
        <v>05-1636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Romania BET UCITS ETF</v>
      </c>
      <c r="B113" s="239" t="str">
        <f t="shared" si="13"/>
        <v>05-1636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Romania BET UCITS ETF</v>
      </c>
      <c r="B114" s="239" t="str">
        <f t="shared" si="13"/>
        <v>05-1636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-22980</v>
      </c>
    </row>
    <row r="115" spans="1:7" ht="15.75">
      <c r="A115" s="238" t="str">
        <f t="shared" si="12"/>
        <v>Expat Romania BET UCITS ETF</v>
      </c>
      <c r="B115" s="239" t="str">
        <f t="shared" si="13"/>
        <v>05-1636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Romania BET UCITS ETF</v>
      </c>
      <c r="B116" s="239" t="str">
        <f t="shared" si="13"/>
        <v>05-1636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-32407</v>
      </c>
    </row>
    <row r="117" spans="1:7" ht="31.5">
      <c r="A117" s="238" t="str">
        <f t="shared" si="12"/>
        <v>Expat Romania BET UCITS ETF</v>
      </c>
      <c r="B117" s="239" t="str">
        <f t="shared" si="13"/>
        <v>05-1636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Romania BET UCITS ETF</v>
      </c>
      <c r="B118" s="239" t="str">
        <f t="shared" si="13"/>
        <v>05-1636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-323</v>
      </c>
    </row>
    <row r="119" spans="1:7" ht="15.75">
      <c r="A119" s="238" t="str">
        <f t="shared" si="12"/>
        <v>Expat Romania BET UCITS ETF</v>
      </c>
      <c r="B119" s="239" t="str">
        <f t="shared" si="13"/>
        <v>05-1636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29191</v>
      </c>
    </row>
    <row r="120" spans="1:7" ht="15.75">
      <c r="A120" s="238" t="str">
        <f t="shared" si="12"/>
        <v>Expat Romania BET UCITS ETF</v>
      </c>
      <c r="B120" s="239" t="str">
        <f t="shared" si="13"/>
        <v>05-1636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-2421</v>
      </c>
    </row>
    <row r="121" spans="1:7" ht="15.75">
      <c r="A121" s="238" t="str">
        <f t="shared" si="12"/>
        <v>Expat Romania BET UCITS ETF</v>
      </c>
      <c r="B121" s="239" t="str">
        <f t="shared" si="13"/>
        <v>05-1636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-1652</v>
      </c>
    </row>
    <row r="122" spans="1:7" ht="15.75">
      <c r="A122" s="238" t="str">
        <f t="shared" si="12"/>
        <v>Expat Romania BET UCITS ETF</v>
      </c>
      <c r="B122" s="239" t="str">
        <f t="shared" si="13"/>
        <v>05-1636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-467</v>
      </c>
    </row>
    <row r="123" spans="1:7" ht="15.75">
      <c r="A123" s="238" t="str">
        <f t="shared" si="12"/>
        <v>Expat Romania BET UCITS ETF</v>
      </c>
      <c r="B123" s="239" t="str">
        <f t="shared" si="13"/>
        <v>05-1636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Romania BET UCITS ETF</v>
      </c>
      <c r="B124" s="239" t="str">
        <f t="shared" si="13"/>
        <v>05-1636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-8079</v>
      </c>
    </row>
    <row r="125" spans="1:7" ht="15.75">
      <c r="A125" s="238" t="str">
        <f t="shared" si="12"/>
        <v>Expat Romania BET UCITS ETF</v>
      </c>
      <c r="B125" s="239" t="str">
        <f t="shared" si="13"/>
        <v>05-1636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Romania BET UCITS ETF</v>
      </c>
      <c r="B126" s="239" t="str">
        <f t="shared" si="13"/>
        <v>05-1636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Romania BET UCITS ETF</v>
      </c>
      <c r="B127" s="239" t="str">
        <f t="shared" si="13"/>
        <v>05-1636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Romania BET UCITS ETF</v>
      </c>
      <c r="B128" s="239" t="str">
        <f t="shared" si="13"/>
        <v>05-1636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Romania BET UCITS ETF</v>
      </c>
      <c r="B129" s="239" t="str">
        <f t="shared" si="13"/>
        <v>05-1636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Romania BET UCITS ETF</v>
      </c>
      <c r="B130" s="239" t="str">
        <f t="shared" si="13"/>
        <v>05-1636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Romania BET UCITS ETF</v>
      </c>
      <c r="B131" s="239" t="str">
        <f t="shared" si="13"/>
        <v>05-1636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Romania BET UCITS ETF</v>
      </c>
      <c r="B132" s="239" t="str">
        <f t="shared" si="13"/>
        <v>05-1636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-31059</v>
      </c>
    </row>
    <row r="133" spans="1:7" ht="31.5">
      <c r="A133" s="238" t="str">
        <f t="shared" si="12"/>
        <v>Expat Romania BET UCITS ETF</v>
      </c>
      <c r="B133" s="239" t="str">
        <f t="shared" si="13"/>
        <v>05-1636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36511</v>
      </c>
    </row>
    <row r="134" spans="1:7" ht="31.5">
      <c r="A134" s="238" t="str">
        <f t="shared" si="12"/>
        <v>Expat Romania BET UCITS ETF</v>
      </c>
      <c r="B134" s="239" t="str">
        <f t="shared" si="13"/>
        <v>05-1636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5452</v>
      </c>
    </row>
    <row r="135" spans="1:7" ht="15.75">
      <c r="A135" s="238" t="str">
        <f t="shared" si="12"/>
        <v>Expat Romania BET UCITS ETF</v>
      </c>
      <c r="B135" s="239" t="str">
        <f t="shared" si="13"/>
        <v>05-1636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5452</v>
      </c>
    </row>
    <row r="136" spans="1:7" ht="31.5">
      <c r="A136" s="226" t="str">
        <f t="shared" si="12"/>
        <v>Expat Romania BET UCITS ETF</v>
      </c>
      <c r="B136" s="227" t="str">
        <f t="shared" si="13"/>
        <v>05-1636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Romania BET UCITS ETF</v>
      </c>
      <c r="B137" s="227" t="str">
        <f t="shared" si="13"/>
        <v>05-1636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462442</v>
      </c>
    </row>
    <row r="138" spans="1:7" ht="31.5">
      <c r="A138" s="226" t="str">
        <f t="shared" si="12"/>
        <v>Expat Romania BET UCITS ETF</v>
      </c>
      <c r="B138" s="227" t="str">
        <f t="shared" si="13"/>
        <v>05-1636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Romania BET UCITS ETF</v>
      </c>
      <c r="B139" s="227" t="str">
        <f t="shared" si="13"/>
        <v>05-1636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Romania BET UCITS ETF</v>
      </c>
      <c r="B140" s="227" t="str">
        <f t="shared" si="13"/>
        <v>05-1636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Romania BET UCITS ETF</v>
      </c>
      <c r="B141" s="227" t="str">
        <f t="shared" si="13"/>
        <v>05-1636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462442</v>
      </c>
    </row>
    <row r="142" spans="1:7" ht="31.5">
      <c r="A142" s="226" t="str">
        <f aca="true" t="shared" si="15" ref="A142:A155">dfName</f>
        <v>Expat Romania BET UCITS ETF</v>
      </c>
      <c r="B142" s="227" t="str">
        <f aca="true" t="shared" si="16" ref="B142:B155">dfRG</f>
        <v>05-1636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-20826</v>
      </c>
    </row>
    <row r="143" spans="1:7" ht="31.5">
      <c r="A143" s="226" t="str">
        <f t="shared" si="15"/>
        <v>Expat Romania BET UCITS ETF</v>
      </c>
      <c r="B143" s="227" t="str">
        <f t="shared" si="16"/>
        <v>05-1636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41652</v>
      </c>
    </row>
    <row r="144" spans="1:7" ht="31.5">
      <c r="A144" s="226" t="str">
        <f t="shared" si="15"/>
        <v>Expat Romania BET UCITS ETF</v>
      </c>
      <c r="B144" s="227" t="str">
        <f t="shared" si="16"/>
        <v>05-1636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-62478</v>
      </c>
    </row>
    <row r="145" spans="1:7" ht="31.5">
      <c r="A145" s="226" t="str">
        <f t="shared" si="15"/>
        <v>Expat Romania BET UCITS ETF</v>
      </c>
      <c r="B145" s="227" t="str">
        <f t="shared" si="16"/>
        <v>05-1636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111585</v>
      </c>
    </row>
    <row r="146" spans="1:7" ht="31.5">
      <c r="A146" s="226" t="str">
        <f t="shared" si="15"/>
        <v>Expat Romania BET UCITS ETF</v>
      </c>
      <c r="B146" s="227" t="str">
        <f t="shared" si="16"/>
        <v>05-1636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Romania BET UCITS ETF</v>
      </c>
      <c r="B147" s="227" t="str">
        <f t="shared" si="16"/>
        <v>05-1636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Romania BET UCITS ETF</v>
      </c>
      <c r="B148" s="227" t="str">
        <f t="shared" si="16"/>
        <v>05-1636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Romania BET UCITS ETF</v>
      </c>
      <c r="B149" s="227" t="str">
        <f t="shared" si="16"/>
        <v>05-1636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Romania BET UCITS ETF</v>
      </c>
      <c r="B150" s="227" t="str">
        <f t="shared" si="16"/>
        <v>05-1636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Romania BET UCITS ETF</v>
      </c>
      <c r="B151" s="227" t="str">
        <f t="shared" si="16"/>
        <v>05-1636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Romania BET UCITS ETF</v>
      </c>
      <c r="B152" s="227" t="str">
        <f t="shared" si="16"/>
        <v>05-1636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Romania BET UCITS ETF</v>
      </c>
      <c r="B153" s="227" t="str">
        <f t="shared" si="16"/>
        <v>05-1636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Romania BET UCITS ETF</v>
      </c>
      <c r="B154" s="227" t="str">
        <f t="shared" si="16"/>
        <v>05-1636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Romania BET UCITS ETF</v>
      </c>
      <c r="B155" s="227" t="str">
        <f t="shared" si="16"/>
        <v>05-1636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Romania BET UCITS ETF</v>
      </c>
      <c r="B157" s="227" t="str">
        <f aca="true" t="shared" si="19" ref="B157:B199">dfRG</f>
        <v>05-1636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553201</v>
      </c>
    </row>
    <row r="158" spans="1:7" ht="31.5">
      <c r="A158" s="226" t="str">
        <f t="shared" si="18"/>
        <v>Expat Romania BET UCITS ETF</v>
      </c>
      <c r="B158" s="227" t="str">
        <f t="shared" si="19"/>
        <v>05-1636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Romania BET UCITS ETF</v>
      </c>
      <c r="B159" s="227" t="str">
        <f t="shared" si="19"/>
        <v>05-1636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553201</v>
      </c>
    </row>
    <row r="160" spans="1:7" ht="15.75">
      <c r="A160" s="267" t="str">
        <f t="shared" si="18"/>
        <v>Expat Romania BET UCITS ETF</v>
      </c>
      <c r="B160" s="268" t="str">
        <f t="shared" si="19"/>
        <v>05-1636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Romania BET UCITS ETF</v>
      </c>
      <c r="B161" s="268" t="str">
        <f t="shared" si="19"/>
        <v>05-1636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270000</v>
      </c>
    </row>
    <row r="162" spans="1:7" ht="15.75">
      <c r="A162" s="267" t="str">
        <f t="shared" si="18"/>
        <v>Expat Romania BET UCITS ETF</v>
      </c>
      <c r="B162" s="268" t="str">
        <f t="shared" si="19"/>
        <v>05-1636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260000</v>
      </c>
    </row>
    <row r="163" spans="1:7" ht="15.75">
      <c r="A163" s="267" t="str">
        <f t="shared" si="18"/>
        <v>Expat Romania BET UCITS ETF</v>
      </c>
      <c r="B163" s="268" t="str">
        <f t="shared" si="19"/>
        <v>05-1636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20000</v>
      </c>
    </row>
    <row r="164" spans="1:7" ht="31.5">
      <c r="A164" s="267" t="str">
        <f t="shared" si="18"/>
        <v>Expat Romania BET UCITS ETF</v>
      </c>
      <c r="B164" s="268" t="str">
        <f t="shared" si="19"/>
        <v>05-1636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21296</v>
      </c>
    </row>
    <row r="165" spans="1:7" ht="15.75">
      <c r="A165" s="267" t="str">
        <f t="shared" si="18"/>
        <v>Expat Romania BET UCITS ETF</v>
      </c>
      <c r="B165" s="268" t="str">
        <f t="shared" si="19"/>
        <v>05-1636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Romania BET UCITS ETF</v>
      </c>
      <c r="B166" s="268" t="str">
        <f t="shared" si="19"/>
        <v>05-1636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31944</v>
      </c>
    </row>
    <row r="167" spans="1:7" ht="31.5">
      <c r="A167" s="267" t="str">
        <f t="shared" si="18"/>
        <v>Expat Romania BET UCITS ETF</v>
      </c>
      <c r="B167" s="268" t="str">
        <f t="shared" si="19"/>
        <v>05-1636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0.8762</v>
      </c>
    </row>
    <row r="168" spans="1:7" ht="31.5">
      <c r="A168" s="267" t="str">
        <f t="shared" si="18"/>
        <v>Expat Romania BET UCITS ETF</v>
      </c>
      <c r="B168" s="268" t="str">
        <f t="shared" si="19"/>
        <v>05-1636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1.088</v>
      </c>
    </row>
    <row r="169" spans="1:7" ht="15.75">
      <c r="A169" s="267" t="str">
        <f t="shared" si="18"/>
        <v>Expat Romania BET UCITS ETF</v>
      </c>
      <c r="B169" s="268" t="str">
        <f t="shared" si="19"/>
        <v>05-1636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2455</v>
      </c>
    </row>
    <row r="170" spans="1:7" ht="15.75">
      <c r="A170" s="267" t="str">
        <f t="shared" si="18"/>
        <v>Expat Romania BET UCITS ETF</v>
      </c>
      <c r="B170" s="268" t="str">
        <f t="shared" si="19"/>
        <v>05-1636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1973</v>
      </c>
    </row>
    <row r="171" spans="1:7" ht="15.75">
      <c r="A171" s="267" t="str">
        <f t="shared" si="18"/>
        <v>Expat Romania BET UCITS ETF</v>
      </c>
      <c r="B171" s="268" t="str">
        <f t="shared" si="19"/>
        <v>05-1636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Romania BET UCITS ETF</v>
      </c>
      <c r="B172" s="268" t="str">
        <f t="shared" si="19"/>
        <v>05-1636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0.23692587539790821</v>
      </c>
    </row>
    <row r="173" spans="1:7" ht="15.75">
      <c r="A173" s="267" t="str">
        <f t="shared" si="18"/>
        <v>Expat Romania BET UCITS ETF</v>
      </c>
      <c r="B173" s="268" t="str">
        <f t="shared" si="19"/>
        <v>05-1636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0.07171559186865117</v>
      </c>
    </row>
    <row r="174" spans="1:7" ht="15.75">
      <c r="A174" s="267" t="str">
        <f t="shared" si="18"/>
        <v>Expat Romania BET UCITS ETF</v>
      </c>
      <c r="B174" s="268" t="str">
        <f t="shared" si="19"/>
        <v>05-1636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0.14974109690373028</v>
      </c>
    </row>
    <row r="175" spans="1:7" ht="15.75">
      <c r="A175" s="267" t="str">
        <f t="shared" si="18"/>
        <v>Expat Romania BET UCITS ETF</v>
      </c>
      <c r="B175" s="268" t="str">
        <f t="shared" si="19"/>
        <v>05-1636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0.2377967072029492</v>
      </c>
    </row>
    <row r="176" spans="1:7" ht="31.5">
      <c r="A176" s="238" t="str">
        <f t="shared" si="18"/>
        <v>Expat Romania BET UCITS ETF</v>
      </c>
      <c r="B176" s="239" t="str">
        <f t="shared" si="19"/>
        <v>05-1636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Romania BET UCITS ETF</v>
      </c>
      <c r="B177" s="239" t="str">
        <f t="shared" si="19"/>
        <v>05-1636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Romania BET UCITS ETF</v>
      </c>
      <c r="B178" s="239" t="str">
        <f t="shared" si="19"/>
        <v>05-1636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Romania BET UCITS ETF</v>
      </c>
      <c r="B179" s="239" t="str">
        <f t="shared" si="19"/>
        <v>05-1636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Romania BET UCITS ETF</v>
      </c>
      <c r="B180" s="239" t="str">
        <f t="shared" si="19"/>
        <v>05-1636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Romania BET UCITS ETF</v>
      </c>
      <c r="B181" s="239" t="str">
        <f t="shared" si="19"/>
        <v>05-1636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Romania BET UCITS ETF</v>
      </c>
      <c r="B182" s="239" t="str">
        <f t="shared" si="19"/>
        <v>05-1636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Romania BET UCITS ETF</v>
      </c>
      <c r="B183" s="259" t="str">
        <f t="shared" si="19"/>
        <v>05-1636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Romania BET UCITS ETF</v>
      </c>
      <c r="B184" s="259" t="str">
        <f t="shared" si="19"/>
        <v>05-1636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Romania BET UCITS ETF</v>
      </c>
      <c r="B185" s="259" t="str">
        <f t="shared" si="19"/>
        <v>05-1636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Romania BET UCITS ETF</v>
      </c>
      <c r="B186" s="259" t="str">
        <f t="shared" si="19"/>
        <v>05-1636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Romania BET UCITS ETF</v>
      </c>
      <c r="B187" s="259" t="str">
        <f t="shared" si="19"/>
        <v>05-1636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Romania BET UCITS ETF</v>
      </c>
      <c r="B188" s="259" t="str">
        <f t="shared" si="19"/>
        <v>05-1636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Romania BET UCITS ETF</v>
      </c>
      <c r="B189" s="259" t="str">
        <f t="shared" si="19"/>
        <v>05-1636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Romania BET UCITS ETF</v>
      </c>
      <c r="B190" s="259" t="str">
        <f t="shared" si="19"/>
        <v>05-1636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Romania BET UCITS ETF</v>
      </c>
      <c r="B191" s="259" t="str">
        <f t="shared" si="19"/>
        <v>05-1636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Romania BET UCITS ETF</v>
      </c>
      <c r="B192" s="259" t="str">
        <f t="shared" si="19"/>
        <v>05-1636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Romania BET UCITS ETF</v>
      </c>
      <c r="B193" s="259" t="str">
        <f t="shared" si="19"/>
        <v>05-1636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Romania BET UCITS ETF</v>
      </c>
      <c r="B194" s="259" t="str">
        <f t="shared" si="19"/>
        <v>05-1636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Romania BET UCITS ETF</v>
      </c>
      <c r="B195" s="259" t="str">
        <f t="shared" si="19"/>
        <v>05-1636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Romania BET UCITS ETF</v>
      </c>
      <c r="B196" s="259" t="str">
        <f t="shared" si="19"/>
        <v>05-1636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Romania BET UCITS ETF</v>
      </c>
      <c r="B197" s="268" t="str">
        <f t="shared" si="19"/>
        <v>05-1636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Romania BET UCITS ETF</v>
      </c>
      <c r="B198" s="268" t="str">
        <f t="shared" si="19"/>
        <v>05-1636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Romania BET UCITS ETF</v>
      </c>
      <c r="B199" s="268" t="str">
        <f t="shared" si="19"/>
        <v>05-1636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Romania BET UCITS ETF</v>
      </c>
      <c r="B200" s="268" t="str">
        <f aca="true" t="shared" si="22" ref="B200:B212">dfRG</f>
        <v>05-1636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Romania BET UCITS ETF</v>
      </c>
      <c r="B201" s="268" t="str">
        <f t="shared" si="22"/>
        <v>05-1636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Romania BET UCITS ETF</v>
      </c>
      <c r="B202" s="268" t="str">
        <f t="shared" si="22"/>
        <v>05-1636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Romania BET UCITS ETF</v>
      </c>
      <c r="B203" s="268" t="str">
        <f t="shared" si="22"/>
        <v>05-1636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Romania BET UCITS ETF</v>
      </c>
      <c r="B204" s="268" t="str">
        <f t="shared" si="22"/>
        <v>05-1636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Romania BET UCITS ETF</v>
      </c>
      <c r="B205" s="268" t="str">
        <f t="shared" si="22"/>
        <v>05-1636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Romania BET UCITS ETF</v>
      </c>
      <c r="B206" s="268" t="str">
        <f t="shared" si="22"/>
        <v>05-1636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Romania BET UCITS ETF</v>
      </c>
      <c r="B207" s="268" t="str">
        <f t="shared" si="22"/>
        <v>05-1636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Romania BET UCITS ETF</v>
      </c>
      <c r="B208" s="268" t="str">
        <f t="shared" si="22"/>
        <v>05-1636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Romania BET UCITS ETF</v>
      </c>
      <c r="B209" s="268" t="str">
        <f t="shared" si="22"/>
        <v>05-1636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Romania BET UCITS ETF</v>
      </c>
      <c r="B210" s="268" t="str">
        <f t="shared" si="22"/>
        <v>05-1636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Romania BET UCITS ETF</v>
      </c>
      <c r="B211" s="268" t="str">
        <f t="shared" si="22"/>
        <v>05-1636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Romania BET UCITS ETF</v>
      </c>
      <c r="B212" s="277" t="str">
        <f t="shared" si="22"/>
        <v>05-1636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2019-07-08T08:43:35Z</cp:lastPrinted>
  <dcterms:created xsi:type="dcterms:W3CDTF">2004-03-04T10:58:58Z</dcterms:created>
  <dcterms:modified xsi:type="dcterms:W3CDTF">2019-07-29T11:11:01Z</dcterms:modified>
  <cp:category/>
  <cp:version/>
  <cp:contentType/>
  <cp:contentStatus/>
</cp:coreProperties>
</file>