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<sst xmlns="http://schemas.openxmlformats.org/spreadsheetml/2006/main" count="1963" uniqueCount="1353">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</sst>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156466</v>
      </c>
      <c r="H11" s="145">
        <v>156466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-243</v>
      </c>
      <c r="H13" s="127">
        <v>-243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-243</v>
      </c>
      <c r="H16" s="146">
        <f>SUM(H13:H15)</f>
        <v>-243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-15215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-15215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8568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47446</v>
      </c>
      <c r="D22" s="165">
        <v>26091</v>
      </c>
      <c r="E22" s="166" t="s">
        <v>924</v>
      </c>
      <c r="F22" s="126" t="s">
        <v>925</v>
      </c>
      <c r="G22" s="127"/>
      <c r="H22" s="127">
        <v>-15215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-6647</v>
      </c>
      <c r="H23" s="146">
        <f>H19+H21+H20+H22</f>
        <v>-15215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149576</v>
      </c>
      <c r="H24" s="146">
        <f>H11+H16+H23</f>
        <v>141008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47446</v>
      </c>
      <c r="D25" s="146">
        <f>SUM(D21:D24)</f>
        <v>26091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102496</v>
      </c>
      <c r="D27" s="138">
        <f>SUM(D28:D31)</f>
        <v>115286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102496</v>
      </c>
      <c r="D28" s="127">
        <v>115286</v>
      </c>
      <c r="E28" s="71" t="s">
        <v>103</v>
      </c>
      <c r="F28" s="156" t="s">
        <v>186</v>
      </c>
      <c r="G28" s="138">
        <f>SUM(G29:G31)</f>
        <v>366</v>
      </c>
      <c r="H28" s="138">
        <f>SUM(H29:H31)</f>
        <v>369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244</v>
      </c>
      <c r="H29" s="152">
        <v>250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122</v>
      </c>
      <c r="H30" s="152">
        <v>119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102496</v>
      </c>
      <c r="D37" s="137">
        <f>SUM(D32:D36)+D27</f>
        <v>115286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366</v>
      </c>
      <c r="H40" s="153">
        <f>SUM(H32:H39)+H28+H27</f>
        <v>369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149942</v>
      </c>
      <c r="D45" s="153">
        <f>D25+D37+D43+D44</f>
        <v>141377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149942</v>
      </c>
      <c r="D47" s="369">
        <f>D18+D45</f>
        <v>141377</v>
      </c>
      <c r="E47" s="158" t="s">
        <v>35</v>
      </c>
      <c r="F47" s="121" t="s">
        <v>199</v>
      </c>
      <c r="G47" s="370">
        <f>G24+G40</f>
        <v>149942</v>
      </c>
      <c r="H47" s="370">
        <f>H24+H40</f>
        <v>141377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19280</v>
      </c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44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6128</v>
      </c>
      <c r="D14" s="139">
        <v>2368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25</v>
      </c>
      <c r="D15" s="139">
        <v>835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2362</v>
      </c>
      <c r="D16" s="139">
        <v>2261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8559</v>
      </c>
      <c r="D18" s="142">
        <f>SUM(D12:D16)</f>
        <v>5464</v>
      </c>
      <c r="E18" s="83" t="s">
        <v>20</v>
      </c>
      <c r="F18" s="172" t="s">
        <v>779</v>
      </c>
      <c r="G18" s="142">
        <f>SUM(G12:G17)</f>
        <v>19280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10712</v>
      </c>
      <c r="D26" s="142">
        <f>D18+D25</f>
        <v>17199</v>
      </c>
      <c r="E26" s="144" t="s">
        <v>40</v>
      </c>
      <c r="F26" s="172" t="s">
        <v>781</v>
      </c>
      <c r="G26" s="142">
        <f>G18+G25</f>
        <v>19280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8568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17199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8568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17199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19280</v>
      </c>
      <c r="D30" s="142">
        <f>D26+D28+D29</f>
        <v>17199</v>
      </c>
      <c r="E30" s="144" t="s">
        <v>789</v>
      </c>
      <c r="F30" s="172" t="s">
        <v>784</v>
      </c>
      <c r="G30" s="142">
        <f>G26+G29</f>
        <v>19280</v>
      </c>
      <c r="H30" s="142">
        <f>H26+H29</f>
        <v>17199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157591</v>
      </c>
      <c r="G13" s="316"/>
      <c r="H13" s="317">
        <f>SUM(F13:G13)</f>
        <v>157591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-2153</v>
      </c>
      <c r="E19" s="317">
        <f t="shared" si="0"/>
        <v>-2153</v>
      </c>
      <c r="F19" s="320">
        <f>SUM(F13:F14,F16:F18)</f>
        <v>157591</v>
      </c>
      <c r="G19" s="320">
        <f>SUM(G13:G14,G16:G18)</f>
        <v>-11735</v>
      </c>
      <c r="H19" s="317">
        <f t="shared" si="1"/>
        <v>145856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6618</v>
      </c>
      <c r="D21" s="316"/>
      <c r="E21" s="317">
        <f>SUM(C21:D21)</f>
        <v>6618</v>
      </c>
      <c r="F21" s="316"/>
      <c r="G21" s="316">
        <v>-85500</v>
      </c>
      <c r="H21" s="317">
        <f>SUM(F21:G21)</f>
        <v>-85500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-10-216</f>
        <v>-226</v>
      </c>
      <c r="E23" s="317">
        <f t="shared" si="2"/>
        <v>-226</v>
      </c>
      <c r="F23" s="316"/>
      <c r="G23" s="316">
        <v>-711</v>
      </c>
      <c r="H23" s="317">
        <f t="shared" si="3"/>
        <v>-711</v>
      </c>
    </row>
    <row r="24" spans="1:8" ht="12.75">
      <c r="A24" s="315" t="s">
        <v>902</v>
      </c>
      <c r="B24" s="41" t="s">
        <v>802</v>
      </c>
      <c r="C24" s="316">
        <v>19262</v>
      </c>
      <c r="D24" s="316"/>
      <c r="E24" s="317">
        <f t="shared" si="2"/>
        <v>19262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-669</v>
      </c>
      <c r="E25" s="317">
        <f t="shared" si="2"/>
        <v>-669</v>
      </c>
      <c r="F25" s="316"/>
      <c r="G25" s="316">
        <v>-1778</v>
      </c>
      <c r="H25" s="317">
        <f t="shared" si="3"/>
        <v>-1778</v>
      </c>
    </row>
    <row r="26" spans="1:8" ht="12.75">
      <c r="A26" s="323" t="s">
        <v>904</v>
      </c>
      <c r="B26" s="41" t="s">
        <v>804</v>
      </c>
      <c r="C26" s="316"/>
      <c r="D26" s="316">
        <v>-1470</v>
      </c>
      <c r="E26" s="317">
        <f t="shared" si="2"/>
        <v>-1470</v>
      </c>
      <c r="F26" s="316"/>
      <c r="G26" s="316">
        <v>-800</v>
      </c>
      <c r="H26" s="317">
        <f t="shared" si="3"/>
        <v>-800</v>
      </c>
    </row>
    <row r="27" spans="1:8" ht="12.75">
      <c r="A27" s="319" t="s">
        <v>905</v>
      </c>
      <c r="B27" s="41" t="s">
        <v>805</v>
      </c>
      <c r="C27" s="316"/>
      <c r="D27" s="316">
        <v>-7</v>
      </c>
      <c r="E27" s="317">
        <f t="shared" si="2"/>
        <v>-7</v>
      </c>
      <c r="F27" s="316"/>
      <c r="G27" s="316">
        <v>-835</v>
      </c>
      <c r="H27" s="317">
        <f t="shared" si="3"/>
        <v>-835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-40</v>
      </c>
      <c r="H28" s="317">
        <f t="shared" si="3"/>
        <v>-5</v>
      </c>
    </row>
    <row r="29" spans="1:8" ht="21" customHeight="1">
      <c r="A29" s="313" t="s">
        <v>94</v>
      </c>
      <c r="B29" s="136" t="s">
        <v>807</v>
      </c>
      <c r="C29" s="320">
        <f>SUM(C21:C28)</f>
        <v>25880</v>
      </c>
      <c r="D29" s="320">
        <f>SUM(D21:D28)</f>
        <v>-2372</v>
      </c>
      <c r="E29" s="317">
        <f t="shared" si="2"/>
        <v>23508</v>
      </c>
      <c r="F29" s="320">
        <f>SUM(F21:F28)</f>
        <v>35</v>
      </c>
      <c r="G29" s="320">
        <f>SUM(G21:G28)</f>
        <v>-89664</v>
      </c>
      <c r="H29" s="317">
        <f t="shared" si="3"/>
        <v>-89629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25880</v>
      </c>
      <c r="D37" s="320">
        <f t="shared" si="5"/>
        <v>-4525</v>
      </c>
      <c r="E37" s="320">
        <f t="shared" si="5"/>
        <v>21355</v>
      </c>
      <c r="F37" s="320">
        <f t="shared" si="5"/>
        <v>157626</v>
      </c>
      <c r="G37" s="320">
        <f t="shared" si="5"/>
        <v>-101399</v>
      </c>
      <c r="H37" s="320">
        <f t="shared" si="5"/>
        <v>56227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26091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47446</v>
      </c>
      <c r="F39" s="320"/>
      <c r="G39" s="320"/>
      <c r="H39" s="320">
        <f>SUM(H37:H38)</f>
        <v>56227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47446</v>
      </c>
      <c r="F40" s="317"/>
      <c r="G40" s="317"/>
      <c r="H40" s="316">
        <v>56277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156466</v>
      </c>
      <c r="D14" s="371">
        <f>'1-SB'!H13</f>
        <v>-243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-15215</v>
      </c>
      <c r="I14" s="371">
        <f aca="true" t="shared" si="0" ref="I14:I36">SUM(C14:H14)</f>
        <v>141008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156466</v>
      </c>
      <c r="D18" s="372">
        <f t="shared" si="2"/>
        <v>-243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-15215</v>
      </c>
      <c r="I18" s="371">
        <f t="shared" si="0"/>
        <v>141008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8568</v>
      </c>
      <c r="H22" s="372">
        <f>'1-SB'!G22</f>
        <v>0</v>
      </c>
      <c r="I22" s="371">
        <f t="shared" si="0"/>
        <v>8568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156466</v>
      </c>
      <c r="D34" s="372">
        <f t="shared" si="7"/>
        <v>-243</v>
      </c>
      <c r="E34" s="372">
        <f t="shared" si="7"/>
        <v>0</v>
      </c>
      <c r="F34" s="372">
        <f t="shared" si="7"/>
        <v>0</v>
      </c>
      <c r="G34" s="372">
        <f t="shared" si="7"/>
        <v>8568</v>
      </c>
      <c r="H34" s="372">
        <f t="shared" si="7"/>
        <v>-15215</v>
      </c>
      <c r="I34" s="371">
        <f t="shared" si="0"/>
        <v>149576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156466</v>
      </c>
      <c r="D36" s="375">
        <f t="shared" si="8"/>
        <v>-243</v>
      </c>
      <c r="E36" s="375">
        <f t="shared" si="8"/>
        <v>0</v>
      </c>
      <c r="F36" s="375">
        <f t="shared" si="8"/>
        <v>0</v>
      </c>
      <c r="G36" s="375">
        <f t="shared" si="8"/>
        <v>8568</v>
      </c>
      <c r="H36" s="375">
        <f t="shared" si="8"/>
        <v>-15215</v>
      </c>
      <c r="I36" s="371">
        <f t="shared" si="0"/>
        <v>149576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0.9561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673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1640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36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0.061154273029966566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-0.038448444466921194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0.07596218771100616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0.1586530736862752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47446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47446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102496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102496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102496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149942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149942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156466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-243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-243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-15215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-15215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8568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-6647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149576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366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244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122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366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149942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44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6128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25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2362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8559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10712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8568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8568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19280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19280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19280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19280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19280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-2153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6618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-226</v>
      </c>
    </row>
    <row r="119" spans="1:7" ht="15.7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19262</v>
      </c>
    </row>
    <row r="120" spans="1:7" ht="15.7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-669</v>
      </c>
    </row>
    <row r="121" spans="1:7" ht="15.7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-1470</v>
      </c>
    </row>
    <row r="122" spans="1:7" ht="15.7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-7</v>
      </c>
    </row>
    <row r="123" spans="1:7" ht="15.7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23508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21355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26091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47446</v>
      </c>
    </row>
    <row r="135" spans="1:7" ht="15.7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47446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141008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141008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8568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149576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149576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80000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80000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0.901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0.9561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673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1640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36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0.061154273029966566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-0.038448444466921194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0.07596218771100616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0.1586530736862752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2019-07-08T09:11:15Z</cp:lastPrinted>
  <dcterms:created xsi:type="dcterms:W3CDTF">2004-03-04T10:58:58Z</dcterms:created>
  <dcterms:modified xsi:type="dcterms:W3CDTF">2019-07-29T11:13:06Z</dcterms:modified>
  <cp:category/>
  <cp:version/>
  <cp:contentType/>
  <cp:contentStatus/>
</cp:coreProperties>
</file>