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81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income'!$A$1:$I$37</definedName>
    <definedName name="_xlnm.Print_Area" localSheetId="0">'statement of financial position'!$A$1:$H$57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<sst xmlns="http://schemas.openxmlformats.org/spreadsheetml/2006/main" count="153" uniqueCount="110">
  <si>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</si>
  <si>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</si>
  <si>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</si>
  <si>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</si>
  <si>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</si>
  <si>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</si>
  <si>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</si>
  <si>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</si>
  <si>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</si>
  <si>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</si>
  <si>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</si>
  <si>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</si>
  <si>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</si>
  <si>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</si>
  <si>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</si>
  <si>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</si>
  <si>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</si>
  <si>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</si>
  <si>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</si>
  <si>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</si>
  <si>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</si>
  <si>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</si>
  <si>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</si>
  <si>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</si>
  <si>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</si>
  <si>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</si>
  <si>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</si>
  <si>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</si>
  <si>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</si>
  <si>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</si>
  <si>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</si>
  <si>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</si>
  <si>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</si>
  <si>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</si>
  <si>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</si>
  <si>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</si>
  <si>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</si>
  <si>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</si>
  <si>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</si>
  <si>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</si>
  <si>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</si>
  <si>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</si>
  <si>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</si>
  <si>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</si>
  <si>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</si>
  <si>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</si>
  <si>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</si>
  <si>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</si>
  <si>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</si>
  <si>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</si>
  <si>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</si>
  <si>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</si>
  <si>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</si>
  <si>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</si>
  <si>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</si>
  <si>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</si>
  <si>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</si>
  <si>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</si>
  <si>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</si>
  <si>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</si>
  <si>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</si>
  <si>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</si>
  <si>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Investments assess at historic value - acquisition cost</t>
  </si>
  <si>
    <t>Revenues from sales from continued operations</t>
  </si>
  <si>
    <t>Profit for the year from  continued operations</t>
  </si>
  <si>
    <t>Valuation reserves</t>
  </si>
  <si>
    <t>Accumulated  profit ( loss )</t>
  </si>
  <si>
    <t>Financial incomes</t>
  </si>
  <si>
    <t>Interests income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</si>
  <si>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</si>
  <si>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</si>
  <si>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</si>
  <si>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</si>
  <si>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</si>
  <si>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</si>
  <si>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 xml:space="preserve">Assets in progress of construction </t>
  </si>
  <si>
    <t>Premium and common reserves</t>
  </si>
  <si>
    <t>Bank credit liabilities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</si>
  <si>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</si>
  <si>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</si>
  <si>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</si>
  <si>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</si>
  <si>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</si>
  <si>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</si>
  <si>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</si>
  <si>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</si>
  <si>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Trade Payables</t>
  </si>
  <si>
    <t>INTERIM  STATEMENT OF FINANCIAL POSITION</t>
  </si>
  <si>
    <t>-</t>
  </si>
  <si>
    <t>Balance as of January 1, 2018</t>
  </si>
  <si>
    <t>INTERIM STATEMENT OF COMPREHENSIVE INCOME</t>
  </si>
  <si>
    <t xml:space="preserve">INTERIM STATEMENT OF CASH FLOW </t>
  </si>
  <si>
    <t>INTERIM STATEMENT OF CHANGES IN EQUITY</t>
  </si>
  <si>
    <t>As of 31.12.2018</t>
  </si>
  <si>
    <t>Contract liabilities</t>
  </si>
  <si>
    <t>As of 31.03.2019</t>
  </si>
  <si>
    <t>31.03.2019</t>
  </si>
  <si>
    <t>31.03.2018</t>
  </si>
  <si>
    <t>As of  31 March 2019</t>
  </si>
  <si>
    <t>For the period ended March 31, 2019</t>
  </si>
  <si>
    <t>Change of equity as of March 31, 2018</t>
  </si>
  <si>
    <t>Balance as of 31 March 2018</t>
  </si>
  <si>
    <t>Balance as of January 1, 2019</t>
  </si>
  <si>
    <t>Change of equity as of March 31, 2019</t>
  </si>
  <si>
    <t>Balance as of 31 March 2019</t>
  </si>
  <si>
    <t>Interest paid</t>
  </si>
  <si>
    <t>Repayment of borrowing</t>
  </si>
  <si>
    <t>Other expenses</t>
  </si>
  <si>
    <t>Book value of the materials sold</t>
  </si>
  <si>
    <t>Materials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</si>
</sst>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* #,##0_);_(* \(#,##0\);_(* \-_);_(@_)"/>
    <numFmt numFmtId="197" formatCode="#,##0;\-#,##0"/>
    <numFmt numFmtId="198" formatCode="_(* #,##0.00_);_(* \(#,##0.00\);_(* \-??_);_(@_)"/>
    <numFmt numFmtId="199" formatCode="##0"/>
    <numFmt numFmtId="200" formatCode="#,##0;\(#,##0\)"/>
    <numFmt numFmtId="201" formatCode="d\ mmm\ yy"/>
    <numFmt numFmtId="202" formatCode="_(* #,##0_);_(* \(#,##0\);_(* \-??_);_(@_)"/>
    <numFmt numFmtId="203" formatCode="dd\.mm\.yyyy"/>
    <numFmt numFmtId="204" formatCode="[$-402]dd\ mmmm\ yyyy\ &quot;г.&quot;;@"/>
    <numFmt numFmtId="205" formatCode="[$-402]dd\ mmmm\ yyyy\ &quot;г.&quot;"/>
    <numFmt numFmtId="206" formatCode="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F800]dddd\,\ mmmm\ dd\,\ yyyy"/>
    <numFmt numFmtId="212" formatCode="_-* #&quot; &quot;##0\ _л_в_-;\-* #&quot; &quot;##0\ _л_в_-;_-* &quot;-&quot;&quot; &quot;_л_в_-;_-@_-"/>
    <numFmt numFmtId="213" formatCode="#&quot; &quot;##0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98" fontId="0" fillId="0" borderId="0" applyFill="0" applyBorder="0" applyAlignment="0" applyProtection="0"/>
    <xf numFmtId="193" fontId="0" fillId="0" borderId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41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7" fontId="26" fillId="0" borderId="0" xfId="41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6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6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199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/>
    </xf>
    <xf numFmtId="0" fontId="25" fillId="0" borderId="0" xfId="33" applyFont="1" applyFill="1" applyAlignment="1">
      <alignment vertical="center" wrapText="1"/>
      <protection/>
    </xf>
    <xf numFmtId="200" fontId="25" fillId="0" borderId="0" xfId="58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wrapText="1"/>
    </xf>
    <xf numFmtId="3" fontId="26" fillId="0" borderId="11" xfId="38" applyNumberFormat="1" applyFont="1" applyFill="1" applyBorder="1" applyAlignment="1">
      <alignment horizontal="right" vertical="center"/>
      <protection/>
    </xf>
    <xf numFmtId="3" fontId="26" fillId="0" borderId="0" xfId="38" applyNumberFormat="1" applyFont="1" applyFill="1" applyBorder="1" applyAlignment="1">
      <alignment horizontal="right" vertical="center"/>
      <protection/>
    </xf>
    <xf numFmtId="200" fontId="26" fillId="0" borderId="0" xfId="38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200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38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199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horizontal="right"/>
    </xf>
    <xf numFmtId="3" fontId="26" fillId="0" borderId="11" xfId="38" applyNumberFormat="1" applyFont="1" applyFill="1" applyBorder="1" applyAlignment="1">
      <alignment vertical="center"/>
      <protection/>
    </xf>
    <xf numFmtId="3" fontId="26" fillId="0" borderId="0" xfId="38" applyNumberFormat="1" applyFont="1" applyFill="1" applyBorder="1" applyAlignment="1">
      <alignment vertical="center"/>
      <protection/>
    </xf>
    <xf numFmtId="200" fontId="26" fillId="0" borderId="0" xfId="38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199" fontId="28" fillId="0" borderId="0" xfId="0" applyNumberFormat="1" applyFont="1" applyFill="1" applyBorder="1" applyAlignment="1">
      <alignment horizontal="right"/>
    </xf>
    <xf numFmtId="0" fontId="25" fillId="0" borderId="0" xfId="33" applyFont="1" applyFill="1" applyAlignment="1">
      <alignment horizontal="left" vertical="center" wrapText="1"/>
      <protection/>
    </xf>
    <xf numFmtId="3" fontId="26" fillId="0" borderId="13" xfId="38" applyNumberFormat="1" applyFont="1" applyFill="1" applyBorder="1" applyAlignment="1">
      <alignment vertical="center"/>
      <protection/>
    </xf>
    <xf numFmtId="3" fontId="26" fillId="0" borderId="12" xfId="38" applyNumberFormat="1" applyFont="1" applyFill="1" applyBorder="1" applyAlignment="1">
      <alignment vertical="center"/>
      <protection/>
    </xf>
    <xf numFmtId="198" fontId="25" fillId="0" borderId="0" xfId="58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33" applyFont="1" applyFill="1" applyBorder="1" applyAlignment="1">
      <alignment horizontal="left" wrapText="1"/>
      <protection/>
    </xf>
    <xf numFmtId="0" fontId="27" fillId="0" borderId="0" xfId="33" applyFont="1" applyFill="1" applyBorder="1" applyAlignment="1">
      <alignment horizontal="right" wrapText="1"/>
      <protection/>
    </xf>
    <xf numFmtId="199" fontId="25" fillId="0" borderId="0" xfId="0" applyNumberFormat="1" applyFont="1" applyFill="1" applyBorder="1" applyAlignment="1">
      <alignment horizontal="right" wrapText="1"/>
    </xf>
    <xf numFmtId="0" fontId="30" fillId="0" borderId="10" xfId="4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6" fontId="25" fillId="0" borderId="0" xfId="0" applyNumberFormat="1" applyFont="1" applyFill="1" applyBorder="1" applyAlignment="1">
      <alignment/>
    </xf>
    <xf numFmtId="196" fontId="25" fillId="0" borderId="0" xfId="0" applyNumberFormat="1" applyFont="1" applyAlignment="1">
      <alignment/>
    </xf>
    <xf numFmtId="196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6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6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6" fontId="26" fillId="0" borderId="14" xfId="0" applyNumberFormat="1" applyFont="1" applyFill="1" applyBorder="1" applyAlignment="1">
      <alignment vertical="center" wrapText="1"/>
    </xf>
    <xf numFmtId="0" fontId="27" fillId="0" borderId="0" xfId="33" applyFont="1" applyFill="1" applyBorder="1" applyAlignment="1">
      <alignment vertical="center" wrapText="1"/>
      <protection/>
    </xf>
    <xf numFmtId="0" fontId="28" fillId="0" borderId="0" xfId="33" applyFont="1" applyFill="1" applyBorder="1" applyAlignment="1">
      <alignment horizontal="right" vertical="center" wrapText="1"/>
      <protection/>
    </xf>
    <xf numFmtId="0" fontId="27" fillId="0" borderId="0" xfId="33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39" applyFont="1" applyFill="1" applyAlignment="1">
      <alignment vertical="center"/>
      <protection/>
    </xf>
    <xf numFmtId="0" fontId="25" fillId="0" borderId="0" xfId="33" applyFont="1" applyFill="1" applyBorder="1" applyAlignment="1">
      <alignment vertical="center"/>
      <protection/>
    </xf>
    <xf numFmtId="0" fontId="25" fillId="0" borderId="0" xfId="33" applyFont="1" applyFill="1" applyBorder="1" applyAlignment="1">
      <alignment horizontal="right" vertical="center"/>
      <protection/>
    </xf>
    <xf numFmtId="0" fontId="25" fillId="0" borderId="0" xfId="34" applyFont="1" applyFill="1" applyBorder="1" applyAlignment="1">
      <alignment vertical="center"/>
      <protection/>
    </xf>
    <xf numFmtId="204" fontId="26" fillId="0" borderId="0" xfId="33" applyNumberFormat="1" applyFont="1" applyFill="1" applyBorder="1" applyAlignment="1">
      <alignment horizontal="center" vertical="center"/>
      <protection/>
    </xf>
    <xf numFmtId="0" fontId="25" fillId="0" borderId="0" xfId="40" applyFont="1" applyFill="1" applyBorder="1" applyAlignment="1">
      <alignment horizontal="left" vertical="center"/>
      <protection/>
    </xf>
    <xf numFmtId="0" fontId="25" fillId="0" borderId="0" xfId="40" applyFont="1" applyFill="1" applyBorder="1" applyAlignment="1">
      <alignment vertical="center"/>
      <protection/>
    </xf>
    <xf numFmtId="204" fontId="26" fillId="0" borderId="0" xfId="33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39" applyFont="1" applyFill="1" applyBorder="1" applyAlignment="1">
      <alignment horizontal="left" vertical="center"/>
      <protection/>
    </xf>
    <xf numFmtId="201" fontId="22" fillId="0" borderId="0" xfId="33" applyNumberFormat="1" applyFont="1" applyFill="1" applyBorder="1" applyAlignment="1">
      <alignment horizontal="center" vertical="center" wrapText="1"/>
      <protection/>
    </xf>
    <xf numFmtId="196" fontId="22" fillId="0" borderId="0" xfId="35" applyNumberFormat="1" applyFont="1" applyFill="1" applyBorder="1" applyAlignment="1">
      <alignment horizontal="right" vertical="center" wrapText="1"/>
      <protection/>
    </xf>
    <xf numFmtId="49" fontId="22" fillId="0" borderId="0" xfId="35" applyNumberFormat="1" applyFont="1" applyFill="1" applyBorder="1" applyAlignment="1">
      <alignment horizontal="right" vertical="center" wrapText="1"/>
      <protection/>
    </xf>
    <xf numFmtId="0" fontId="27" fillId="0" borderId="0" xfId="36" applyFont="1" applyFill="1" applyBorder="1" applyAlignment="1">
      <alignment vertical="center" wrapText="1"/>
      <protection/>
    </xf>
    <xf numFmtId="0" fontId="25" fillId="0" borderId="0" xfId="34" applyFont="1" applyFill="1">
      <alignment/>
      <protection/>
    </xf>
    <xf numFmtId="0" fontId="22" fillId="0" borderId="0" xfId="34" applyFont="1" applyFill="1" applyBorder="1" applyAlignment="1">
      <alignment vertical="top" wrapText="1"/>
      <protection/>
    </xf>
    <xf numFmtId="0" fontId="25" fillId="0" borderId="0" xfId="34" applyFont="1" applyFill="1" applyBorder="1" applyAlignment="1">
      <alignment horizontal="center"/>
      <protection/>
    </xf>
    <xf numFmtId="196" fontId="25" fillId="0" borderId="0" xfId="34" applyNumberFormat="1" applyFont="1" applyFill="1" applyBorder="1" applyAlignment="1">
      <alignment horizontal="right"/>
      <protection/>
    </xf>
    <xf numFmtId="196" fontId="25" fillId="0" borderId="0" xfId="34" applyNumberFormat="1" applyFont="1" applyFill="1" applyBorder="1">
      <alignment/>
      <protection/>
    </xf>
    <xf numFmtId="196" fontId="25" fillId="0" borderId="0" xfId="34" applyNumberFormat="1" applyFont="1" applyFill="1" applyBorder="1" applyAlignment="1">
      <alignment/>
      <protection/>
    </xf>
    <xf numFmtId="196" fontId="26" fillId="0" borderId="15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>
      <alignment/>
      <protection/>
    </xf>
    <xf numFmtId="196" fontId="26" fillId="0" borderId="11" xfId="37" applyNumberFormat="1" applyFont="1" applyFill="1" applyBorder="1" applyAlignment="1">
      <alignment horizontal="right"/>
      <protection/>
    </xf>
    <xf numFmtId="196" fontId="26" fillId="0" borderId="0" xfId="37" applyNumberFormat="1" applyFont="1" applyFill="1" applyBorder="1" applyAlignment="1">
      <alignment/>
      <protection/>
    </xf>
    <xf numFmtId="0" fontId="26" fillId="0" borderId="0" xfId="34" applyFont="1" applyFill="1">
      <alignment/>
      <protection/>
    </xf>
    <xf numFmtId="0" fontId="22" fillId="0" borderId="0" xfId="34" applyFont="1" applyFill="1" applyBorder="1" applyAlignment="1">
      <alignment vertical="top"/>
      <protection/>
    </xf>
    <xf numFmtId="0" fontId="7" fillId="0" borderId="0" xfId="34" applyFont="1" applyFill="1" applyBorder="1" applyAlignment="1">
      <alignment vertical="top"/>
      <protection/>
    </xf>
    <xf numFmtId="196" fontId="25" fillId="0" borderId="0" xfId="37" applyNumberFormat="1" applyFont="1" applyFill="1" applyBorder="1" applyAlignment="1">
      <alignment horizontal="right"/>
      <protection/>
    </xf>
    <xf numFmtId="196" fontId="25" fillId="0" borderId="0" xfId="37" applyNumberFormat="1" applyFont="1" applyFill="1" applyBorder="1" applyAlignment="1">
      <alignment/>
      <protection/>
    </xf>
    <xf numFmtId="0" fontId="25" fillId="0" borderId="0" xfId="34" applyFont="1" applyFill="1" applyBorder="1" applyAlignment="1">
      <alignment vertical="top"/>
      <protection/>
    </xf>
    <xf numFmtId="0" fontId="29" fillId="0" borderId="0" xfId="34" applyFont="1" applyFill="1" applyBorder="1" applyAlignment="1">
      <alignment vertical="top" wrapText="1"/>
      <protection/>
    </xf>
    <xf numFmtId="196" fontId="26" fillId="0" borderId="0" xfId="34" applyNumberFormat="1" applyFont="1" applyFill="1" applyBorder="1">
      <alignment/>
      <protection/>
    </xf>
    <xf numFmtId="0" fontId="7" fillId="0" borderId="0" xfId="34" applyFont="1" applyFill="1" applyBorder="1" applyAlignment="1">
      <alignment vertical="top" wrapText="1"/>
      <protection/>
    </xf>
    <xf numFmtId="196" fontId="26" fillId="0" borderId="0" xfId="34" applyNumberFormat="1" applyFont="1" applyFill="1" applyBorder="1" applyAlignment="1">
      <alignment horizontal="right"/>
      <protection/>
    </xf>
    <xf numFmtId="196" fontId="26" fillId="0" borderId="0" xfId="34" applyNumberFormat="1" applyFont="1" applyFill="1" applyBorder="1" applyAlignment="1">
      <alignment/>
      <protection/>
    </xf>
    <xf numFmtId="49" fontId="26" fillId="0" borderId="0" xfId="34" applyNumberFormat="1" applyFont="1" applyFill="1" applyBorder="1" applyAlignment="1">
      <alignment horizontal="center"/>
      <protection/>
    </xf>
    <xf numFmtId="0" fontId="25" fillId="0" borderId="0" xfId="34" applyFont="1" applyFill="1" applyBorder="1">
      <alignment/>
      <protection/>
    </xf>
    <xf numFmtId="49" fontId="25" fillId="0" borderId="0" xfId="34" applyNumberFormat="1" applyFont="1" applyFill="1" applyBorder="1" applyAlignment="1">
      <alignment horizontal="center"/>
      <protection/>
    </xf>
    <xf numFmtId="0" fontId="26" fillId="0" borderId="0" xfId="34" applyFont="1" applyFill="1" applyBorder="1" applyAlignment="1">
      <alignment horizontal="left" wrapText="1"/>
      <protection/>
    </xf>
    <xf numFmtId="196" fontId="26" fillId="0" borderId="13" xfId="37" applyNumberFormat="1" applyFont="1" applyFill="1" applyBorder="1" applyAlignment="1">
      <alignment horizontal="right"/>
      <protection/>
    </xf>
    <xf numFmtId="0" fontId="25" fillId="0" borderId="0" xfId="34" applyFont="1" applyFill="1" applyBorder="1" applyAlignment="1">
      <alignment wrapText="1"/>
      <protection/>
    </xf>
    <xf numFmtId="49" fontId="25" fillId="0" borderId="0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 applyAlignment="1">
      <alignment/>
      <protection/>
    </xf>
    <xf numFmtId="0" fontId="26" fillId="0" borderId="0" xfId="34" applyFont="1" applyFill="1" applyBorder="1" applyAlignment="1">
      <alignment wrapText="1"/>
      <protection/>
    </xf>
    <xf numFmtId="196" fontId="26" fillId="0" borderId="16" xfId="37" applyNumberFormat="1" applyFont="1" applyFill="1" applyBorder="1" applyAlignment="1">
      <alignment horizontal="right"/>
      <protection/>
    </xf>
    <xf numFmtId="49" fontId="26" fillId="0" borderId="0" xfId="34" applyNumberFormat="1" applyFont="1" applyFill="1" applyBorder="1">
      <alignment/>
      <protection/>
    </xf>
    <xf numFmtId="0" fontId="25" fillId="0" borderId="0" xfId="34" applyFont="1" applyFill="1" applyAlignment="1">
      <alignment horizontal="center"/>
      <protection/>
    </xf>
    <xf numFmtId="196" fontId="25" fillId="0" borderId="0" xfId="34" applyNumberFormat="1" applyFont="1" applyFill="1" applyAlignment="1">
      <alignment horizontal="right"/>
      <protection/>
    </xf>
    <xf numFmtId="196" fontId="25" fillId="0" borderId="0" xfId="34" applyNumberFormat="1" applyFont="1" applyFill="1" applyAlignment="1">
      <alignment/>
      <protection/>
    </xf>
    <xf numFmtId="0" fontId="24" fillId="0" borderId="0" xfId="33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33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35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35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2" fontId="25" fillId="0" borderId="0" xfId="58" applyNumberFormat="1" applyFont="1" applyFill="1" applyBorder="1" applyAlignment="1" applyProtection="1">
      <alignment horizontal="right" vertical="center"/>
      <protection/>
    </xf>
    <xf numFmtId="202" fontId="25" fillId="0" borderId="0" xfId="58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 wrapText="1"/>
      <protection/>
    </xf>
    <xf numFmtId="202" fontId="26" fillId="0" borderId="15" xfId="35" applyNumberFormat="1" applyFont="1" applyFill="1" applyBorder="1" applyAlignment="1" applyProtection="1">
      <alignment vertical="center"/>
      <protection/>
    </xf>
    <xf numFmtId="202" fontId="25" fillId="0" borderId="0" xfId="35" applyNumberFormat="1" applyFont="1" applyFill="1" applyBorder="1" applyAlignment="1" applyProtection="1">
      <alignment vertical="center"/>
      <protection/>
    </xf>
    <xf numFmtId="202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2" fontId="26" fillId="0" borderId="14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2" fontId="26" fillId="0" borderId="10" xfId="35" applyNumberFormat="1" applyFont="1" applyFill="1" applyBorder="1" applyAlignment="1" applyProtection="1">
      <alignment vertical="center"/>
      <protection/>
    </xf>
    <xf numFmtId="202" fontId="25" fillId="0" borderId="10" xfId="35" applyNumberFormat="1" applyFont="1" applyFill="1" applyBorder="1" applyAlignment="1" applyProtection="1">
      <alignment vertical="center"/>
      <protection/>
    </xf>
    <xf numFmtId="202" fontId="26" fillId="0" borderId="16" xfId="35" applyNumberFormat="1" applyFont="1" applyFill="1" applyBorder="1" applyAlignment="1" applyProtection="1">
      <alignment vertical="center"/>
      <protection/>
    </xf>
    <xf numFmtId="0" fontId="27" fillId="0" borderId="0" xfId="33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right"/>
      <protection/>
    </xf>
    <xf numFmtId="0" fontId="27" fillId="0" borderId="0" xfId="35" applyNumberFormat="1" applyFont="1" applyFill="1" applyBorder="1" applyAlignment="1" applyProtection="1">
      <alignment horizontal="right" vertical="top"/>
      <protection/>
    </xf>
    <xf numFmtId="0" fontId="27" fillId="0" borderId="0" xfId="35" applyNumberFormat="1" applyFont="1" applyFill="1" applyBorder="1" applyAlignment="1" applyProtection="1">
      <alignment vertical="top"/>
      <protection/>
    </xf>
    <xf numFmtId="0" fontId="25" fillId="0" borderId="0" xfId="35" applyFont="1" applyFill="1" applyAlignment="1">
      <alignment horizontal="left"/>
      <protection/>
    </xf>
    <xf numFmtId="0" fontId="24" fillId="0" borderId="0" xfId="33" applyFont="1" applyFill="1" applyBorder="1" applyAlignment="1">
      <alignment horizontal="left" vertical="center"/>
      <protection/>
    </xf>
    <xf numFmtId="0" fontId="30" fillId="0" borderId="0" xfId="41" applyFont="1" applyFill="1" applyBorder="1" applyAlignment="1" applyProtection="1">
      <alignment vertical="top" wrapText="1"/>
      <protection locked="0"/>
    </xf>
    <xf numFmtId="0" fontId="30" fillId="0" borderId="10" xfId="41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25" fillId="0" borderId="0" xfId="35" applyNumberFormat="1" applyFont="1" applyFill="1" applyBorder="1" applyAlignment="1" applyProtection="1">
      <alignment vertical="top"/>
      <protection/>
    </xf>
    <xf numFmtId="0" fontId="27" fillId="0" borderId="0" xfId="33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49" fontId="26" fillId="0" borderId="0" xfId="41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213" fontId="25" fillId="0" borderId="0" xfId="0" applyNumberFormat="1" applyFont="1" applyFill="1" applyAlignment="1">
      <alignment/>
    </xf>
    <xf numFmtId="213" fontId="25" fillId="0" borderId="0" xfId="0" applyNumberFormat="1" applyFont="1" applyAlignment="1">
      <alignment/>
    </xf>
    <xf numFmtId="0" fontId="25" fillId="32" borderId="0" xfId="34" applyFont="1" applyFill="1" applyBorder="1" applyAlignment="1">
      <alignment vertical="top" wrapText="1"/>
      <protection/>
    </xf>
    <xf numFmtId="0" fontId="7" fillId="32" borderId="0" xfId="0" applyFont="1" applyFill="1" applyBorder="1" applyAlignment="1">
      <alignment horizontal="left" vertical="center" wrapText="1"/>
    </xf>
    <xf numFmtId="0" fontId="25" fillId="32" borderId="0" xfId="0" applyFont="1" applyFill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41" applyFont="1" applyFill="1" applyBorder="1" applyAlignment="1" applyProtection="1">
      <alignment horizontal="left" vertical="top" wrapText="1"/>
      <protection locked="0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33" applyFont="1" applyFill="1" applyBorder="1" applyAlignment="1">
      <alignment horizontal="left" vertical="center"/>
      <protection/>
    </xf>
    <xf numFmtId="0" fontId="25" fillId="0" borderId="10" xfId="33" applyFont="1" applyFill="1" applyBorder="1" applyAlignment="1">
      <alignment horizontal="right" vertical="center"/>
      <protection/>
    </xf>
    <xf numFmtId="204" fontId="26" fillId="0" borderId="0" xfId="33" applyNumberFormat="1" applyFont="1" applyFill="1" applyBorder="1" applyAlignment="1">
      <alignment horizontal="left" vertical="center"/>
      <protection/>
    </xf>
    <xf numFmtId="0" fontId="24" fillId="0" borderId="10" xfId="33" applyFont="1" applyFill="1" applyBorder="1" applyAlignment="1">
      <alignment horizontal="right" vertical="center"/>
      <protection/>
    </xf>
    <xf numFmtId="0" fontId="26" fillId="0" borderId="0" xfId="33" applyFont="1" applyFill="1" applyBorder="1" applyAlignment="1">
      <alignment horizontal="left" vertical="center"/>
      <protection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30" fillId="0" borderId="0" xfId="33" applyFont="1" applyFill="1" applyBorder="1" applyAlignment="1">
      <alignment horizontal="left"/>
      <protection/>
    </xf>
    <xf numFmtId="204" fontId="26" fillId="0" borderId="0" xfId="33" applyNumberFormat="1" applyFont="1" applyFill="1" applyBorder="1" applyAlignment="1">
      <alignment horizontal="left"/>
      <protection/>
    </xf>
    <xf numFmtId="0" fontId="25" fillId="0" borderId="0" xfId="35" applyNumberFormat="1" applyFont="1" applyFill="1" applyBorder="1" applyAlignment="1" applyProtection="1">
      <alignment vertical="top"/>
      <protection/>
    </xf>
    <xf numFmtId="0" fontId="27" fillId="0" borderId="0" xfId="33" applyFont="1" applyFill="1" applyBorder="1" applyAlignment="1">
      <alignment horizontal="left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FS_2004_Final_28.03.05" xfId="36"/>
    <cellStyle name="Normal_FS_SOPHARMA_2005 (2)" xfId="37"/>
    <cellStyle name="Normal_P&amp;L" xfId="38"/>
    <cellStyle name="Normal_P&amp;L_Financial statements_bg model 2002" xfId="39"/>
    <cellStyle name="Normal_Sheet2" xfId="40"/>
    <cellStyle name="Normal_Баланс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2"/>
  <sheetViews>
    <sheetView tabSelected="1" zoomScaleSheetLayoutView="80" zoomScalePageLayoutView="0" workbookViewId="0" topLeftCell="A1">
      <selection activeCell="A18" sqref="A18"/>
    </sheetView>
  </sheetViews>
  <sheetFormatPr defaultColWidth="9.140625" defaultRowHeight="12.75"/>
  <cols>
    <col min="1" max="1" width="53.00390625" style="13" bestFit="1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7" t="s">
        <v>2</v>
      </c>
      <c r="B1" s="1"/>
      <c r="C1" s="184"/>
      <c r="D1" s="184"/>
      <c r="E1" s="184"/>
      <c r="F1" s="184"/>
      <c r="G1" s="184"/>
      <c r="H1" s="184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.75">
      <c r="A3" s="185" t="s">
        <v>87</v>
      </c>
      <c r="B3" s="185"/>
      <c r="C3" s="185"/>
      <c r="D3" s="185"/>
      <c r="E3" s="185"/>
      <c r="F3" s="185"/>
      <c r="G3" s="185"/>
      <c r="H3" s="185"/>
    </row>
    <row r="4" spans="1:8" ht="15">
      <c r="A4" s="186" t="s">
        <v>98</v>
      </c>
      <c r="B4" s="187"/>
      <c r="C4" s="187"/>
      <c r="D4" s="187"/>
      <c r="E4" s="5"/>
      <c r="F4" s="5"/>
      <c r="G4" s="5"/>
      <c r="H4" s="5"/>
    </row>
    <row r="5" spans="1:8" ht="15">
      <c r="A5" s="2"/>
      <c r="B5" s="168"/>
      <c r="C5" s="168"/>
      <c r="D5" s="168"/>
      <c r="E5" s="5"/>
      <c r="F5" s="5"/>
      <c r="G5" s="5"/>
      <c r="H5" s="5"/>
    </row>
    <row r="6" spans="1:8" ht="15">
      <c r="A6" s="167"/>
      <c r="B6" s="168"/>
      <c r="C6" s="168"/>
      <c r="D6" s="168"/>
      <c r="E6" s="5"/>
      <c r="F6" s="5"/>
      <c r="G6" s="5"/>
      <c r="H6" s="5"/>
    </row>
    <row r="7" spans="1:8" ht="15">
      <c r="A7" s="7"/>
      <c r="B7" s="8"/>
      <c r="C7" s="183" t="s">
        <v>4</v>
      </c>
      <c r="D7" s="9" t="s">
        <v>95</v>
      </c>
      <c r="E7" s="10"/>
      <c r="F7" s="9" t="s">
        <v>93</v>
      </c>
      <c r="G7" s="11"/>
      <c r="H7" s="166"/>
    </row>
    <row r="8" spans="2:8" ht="12" customHeight="1">
      <c r="B8" s="8"/>
      <c r="C8" s="183"/>
      <c r="D8" s="11" t="s">
        <v>1</v>
      </c>
      <c r="E8" s="14"/>
      <c r="F8" s="11" t="s">
        <v>1</v>
      </c>
      <c r="G8" s="15"/>
      <c r="H8" s="16"/>
    </row>
    <row r="9" spans="1:8" ht="1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5">
      <c r="A11" s="22" t="s">
        <v>5</v>
      </c>
      <c r="B11" s="23"/>
      <c r="C11" s="23">
        <v>3</v>
      </c>
      <c r="D11" s="24">
        <v>16050</v>
      </c>
      <c r="E11" s="24"/>
      <c r="F11" s="24">
        <v>16050</v>
      </c>
      <c r="G11" s="25"/>
      <c r="H11" s="26"/>
    </row>
    <row r="12" spans="1:8" ht="15">
      <c r="A12" s="22" t="s">
        <v>75</v>
      </c>
      <c r="B12" s="23"/>
      <c r="C12" s="23">
        <v>4</v>
      </c>
      <c r="D12" s="24">
        <v>6371</v>
      </c>
      <c r="E12" s="24"/>
      <c r="F12" s="24">
        <v>15186</v>
      </c>
      <c r="G12" s="25"/>
      <c r="H12" s="26"/>
    </row>
    <row r="13" spans="1:8" ht="15">
      <c r="A13" s="22" t="s">
        <v>74</v>
      </c>
      <c r="B13" s="23"/>
      <c r="C13" s="23">
        <v>5</v>
      </c>
      <c r="D13" s="24">
        <v>7</v>
      </c>
      <c r="E13" s="24"/>
      <c r="F13" s="24">
        <v>8</v>
      </c>
      <c r="G13" s="25"/>
      <c r="H13" s="26"/>
    </row>
    <row r="14" spans="1:8" ht="15">
      <c r="A14" s="27" t="s">
        <v>62</v>
      </c>
      <c r="B14" s="23"/>
      <c r="C14" s="23">
        <v>6</v>
      </c>
      <c r="D14" s="24" t="s">
        <v>88</v>
      </c>
      <c r="E14" s="24"/>
      <c r="F14" s="24" t="s">
        <v>88</v>
      </c>
      <c r="G14" s="25"/>
      <c r="H14" s="28"/>
    </row>
    <row r="15" spans="1:8" ht="14.25" customHeight="1">
      <c r="A15" s="29" t="s">
        <v>6</v>
      </c>
      <c r="B15" s="19"/>
      <c r="C15" s="19"/>
      <c r="D15" s="30">
        <f>SUM(D11:D14)</f>
        <v>22428</v>
      </c>
      <c r="E15" s="31"/>
      <c r="F15" s="30">
        <f>SUM(F11:F14)</f>
        <v>31244</v>
      </c>
      <c r="G15" s="32"/>
      <c r="H15" s="32"/>
    </row>
    <row r="16" spans="1:8" ht="14.25" customHeight="1">
      <c r="A16" s="33"/>
      <c r="B16" s="19"/>
      <c r="C16" s="19"/>
      <c r="D16" s="31"/>
      <c r="E16" s="31"/>
      <c r="F16" s="31"/>
      <c r="G16" s="32"/>
      <c r="H16" s="32"/>
    </row>
    <row r="17" spans="1:8" ht="15">
      <c r="A17" s="18" t="s">
        <v>7</v>
      </c>
      <c r="B17" s="19"/>
      <c r="C17" s="19"/>
      <c r="D17" s="24"/>
      <c r="E17" s="24"/>
      <c r="F17" s="24"/>
      <c r="G17" s="25"/>
      <c r="H17" s="32"/>
    </row>
    <row r="18" spans="1:8" ht="15">
      <c r="A18" s="181" t="s">
        <v>109</v>
      </c>
      <c r="C18" s="175">
        <v>7</v>
      </c>
      <c r="D18" s="177">
        <v>7380</v>
      </c>
      <c r="F18" s="176" t="s">
        <v>88</v>
      </c>
      <c r="G18" s="25"/>
      <c r="H18" s="21"/>
    </row>
    <row r="19" spans="1:8" ht="15">
      <c r="A19" s="22" t="s">
        <v>8</v>
      </c>
      <c r="B19" s="23"/>
      <c r="C19" s="23">
        <v>8</v>
      </c>
      <c r="D19" s="24">
        <v>1196</v>
      </c>
      <c r="E19" s="24"/>
      <c r="F19" s="24">
        <v>84</v>
      </c>
      <c r="G19" s="25"/>
      <c r="H19" s="21"/>
    </row>
    <row r="20" spans="1:8" ht="15">
      <c r="A20" s="33" t="s">
        <v>9</v>
      </c>
      <c r="B20" s="23"/>
      <c r="C20" s="23">
        <v>9</v>
      </c>
      <c r="D20" s="24">
        <v>919</v>
      </c>
      <c r="E20" s="24"/>
      <c r="F20" s="24">
        <v>247</v>
      </c>
      <c r="G20" s="25"/>
      <c r="H20" s="34"/>
    </row>
    <row r="21" spans="1:8" ht="15">
      <c r="A21" s="35" t="s">
        <v>10</v>
      </c>
      <c r="B21" s="19"/>
      <c r="C21" s="19"/>
      <c r="D21" s="30">
        <f>SUM(D18:D20)</f>
        <v>9495</v>
      </c>
      <c r="E21" s="31"/>
      <c r="F21" s="30">
        <f>SUM(F19:F20)</f>
        <v>331</v>
      </c>
      <c r="G21" s="32"/>
      <c r="H21" s="32"/>
    </row>
    <row r="22" spans="1:8" ht="15">
      <c r="A22" s="35"/>
      <c r="B22" s="19"/>
      <c r="C22" s="19"/>
      <c r="D22" s="31"/>
      <c r="E22" s="31"/>
      <c r="F22" s="31"/>
      <c r="G22" s="32"/>
      <c r="H22" s="32"/>
    </row>
    <row r="23" spans="1:8" ht="15.75" thickBot="1">
      <c r="A23" s="18" t="s">
        <v>11</v>
      </c>
      <c r="B23" s="19"/>
      <c r="C23" s="19"/>
      <c r="D23" s="36">
        <f>D15+D21</f>
        <v>31923</v>
      </c>
      <c r="E23" s="31"/>
      <c r="F23" s="36">
        <f>F15+F21</f>
        <v>31575</v>
      </c>
      <c r="G23" s="32"/>
      <c r="H23" s="32"/>
    </row>
    <row r="24" spans="1:8" ht="16.5" customHeight="1" thickTop="1">
      <c r="A24" s="22"/>
      <c r="B24" s="23"/>
      <c r="C24" s="23"/>
      <c r="D24" s="24"/>
      <c r="E24" s="24"/>
      <c r="F24" s="24"/>
      <c r="G24" s="25"/>
      <c r="H24" s="26"/>
    </row>
    <row r="25" spans="1:8" ht="15">
      <c r="A25" s="18" t="s">
        <v>12</v>
      </c>
      <c r="B25" s="14"/>
      <c r="C25" s="14"/>
      <c r="D25" s="37"/>
      <c r="E25" s="37"/>
      <c r="F25" s="37"/>
      <c r="G25" s="38"/>
      <c r="H25" s="39"/>
    </row>
    <row r="26" spans="1:8" ht="15">
      <c r="A26" s="18" t="s">
        <v>13</v>
      </c>
      <c r="B26" s="14"/>
      <c r="C26" s="14"/>
      <c r="D26" s="37"/>
      <c r="E26" s="37"/>
      <c r="F26" s="37"/>
      <c r="G26" s="38"/>
      <c r="H26" s="39"/>
    </row>
    <row r="27" spans="1:8" ht="15">
      <c r="A27" s="22" t="s">
        <v>14</v>
      </c>
      <c r="B27" s="23"/>
      <c r="C27" s="23">
        <v>10</v>
      </c>
      <c r="D27" s="24">
        <v>19728</v>
      </c>
      <c r="E27" s="24"/>
      <c r="F27" s="24">
        <v>19728</v>
      </c>
      <c r="G27" s="25"/>
      <c r="H27" s="34"/>
    </row>
    <row r="28" spans="1:8" ht="15">
      <c r="A28" s="22" t="s">
        <v>15</v>
      </c>
      <c r="B28" s="23"/>
      <c r="C28" s="23">
        <v>10</v>
      </c>
      <c r="D28" s="24">
        <v>432</v>
      </c>
      <c r="E28" s="24"/>
      <c r="F28" s="24">
        <v>432</v>
      </c>
      <c r="G28" s="25"/>
      <c r="H28" s="34"/>
    </row>
    <row r="29" spans="1:8" ht="15">
      <c r="A29" s="22" t="s">
        <v>76</v>
      </c>
      <c r="B29" s="23"/>
      <c r="C29" s="23">
        <v>10</v>
      </c>
      <c r="D29" s="24">
        <v>473</v>
      </c>
      <c r="E29" s="24"/>
      <c r="F29" s="24">
        <v>473</v>
      </c>
      <c r="G29" s="25"/>
      <c r="H29" s="34"/>
    </row>
    <row r="30" spans="1:8" ht="15">
      <c r="A30" s="22" t="s">
        <v>66</v>
      </c>
      <c r="B30" s="23"/>
      <c r="C30" s="23">
        <v>10</v>
      </c>
      <c r="D30" s="24">
        <v>998</v>
      </c>
      <c r="E30" s="24"/>
      <c r="F30" s="40">
        <v>649</v>
      </c>
      <c r="G30" s="25"/>
      <c r="H30" s="34"/>
    </row>
    <row r="31" spans="1:8" ht="15">
      <c r="A31" s="35" t="s">
        <v>16</v>
      </c>
      <c r="B31" s="19"/>
      <c r="C31" s="23"/>
      <c r="D31" s="41">
        <f>SUM(D27:D30)</f>
        <v>21631</v>
      </c>
      <c r="E31" s="42"/>
      <c r="F31" s="41">
        <f>SUM(F27:F30)</f>
        <v>21282</v>
      </c>
      <c r="G31" s="43"/>
      <c r="H31" s="43"/>
    </row>
    <row r="32" spans="1:8" ht="15">
      <c r="A32" s="35" t="s">
        <v>61</v>
      </c>
      <c r="B32" s="19"/>
      <c r="C32" s="23"/>
      <c r="D32" s="42">
        <f>D31</f>
        <v>21631</v>
      </c>
      <c r="E32" s="42"/>
      <c r="F32" s="42">
        <f>F31</f>
        <v>21282</v>
      </c>
      <c r="G32" s="43"/>
      <c r="H32" s="43"/>
    </row>
    <row r="33" spans="1:8" ht="23.25" customHeight="1">
      <c r="A33" s="35"/>
      <c r="B33" s="19"/>
      <c r="C33" s="23"/>
      <c r="D33" s="42"/>
      <c r="E33" s="42"/>
      <c r="F33" s="42"/>
      <c r="G33" s="43"/>
      <c r="H33" s="43"/>
    </row>
    <row r="34" spans="1:8" ht="15">
      <c r="A34" s="18" t="s">
        <v>17</v>
      </c>
      <c r="B34" s="19"/>
      <c r="C34" s="19"/>
      <c r="D34" s="24"/>
      <c r="E34" s="24"/>
      <c r="F34" s="24"/>
      <c r="G34" s="25"/>
      <c r="H34" s="43"/>
    </row>
    <row r="35" spans="1:8" ht="15">
      <c r="A35" s="18" t="s">
        <v>18</v>
      </c>
      <c r="B35" s="23"/>
      <c r="C35" s="23"/>
      <c r="D35" s="24"/>
      <c r="E35" s="24"/>
      <c r="F35" s="24"/>
      <c r="G35" s="25"/>
      <c r="H35" s="43"/>
    </row>
    <row r="36" spans="1:17" ht="15">
      <c r="A36" s="22" t="s">
        <v>78</v>
      </c>
      <c r="B36" s="23"/>
      <c r="C36" s="23"/>
      <c r="D36" s="24" t="s">
        <v>88</v>
      </c>
      <c r="E36" s="24"/>
      <c r="F36" s="24" t="s">
        <v>88</v>
      </c>
      <c r="G36" s="25"/>
      <c r="H36" s="34"/>
      <c r="Q36" s="2" t="s">
        <v>85</v>
      </c>
    </row>
    <row r="37" spans="1:8" ht="15">
      <c r="A37" s="29" t="s">
        <v>19</v>
      </c>
      <c r="B37" s="19"/>
      <c r="C37" s="19"/>
      <c r="D37" s="41">
        <f>SUM(D36:D36)</f>
        <v>0</v>
      </c>
      <c r="E37" s="42"/>
      <c r="F37" s="41">
        <f>SUM(F36:F36)</f>
        <v>0</v>
      </c>
      <c r="G37" s="43"/>
      <c r="H37" s="43"/>
    </row>
    <row r="38" spans="1:8" ht="15">
      <c r="A38" s="18" t="s">
        <v>20</v>
      </c>
      <c r="B38" s="44"/>
      <c r="C38" s="44"/>
      <c r="D38" s="45"/>
      <c r="E38" s="45"/>
      <c r="F38" s="45"/>
      <c r="G38" s="46"/>
      <c r="H38" s="26"/>
    </row>
    <row r="39" spans="1:8" ht="15">
      <c r="A39" s="22" t="s">
        <v>77</v>
      </c>
      <c r="B39" s="44"/>
      <c r="C39" s="23">
        <v>11</v>
      </c>
      <c r="D39" s="24">
        <v>3764</v>
      </c>
      <c r="E39" s="45"/>
      <c r="F39" s="24">
        <v>4800</v>
      </c>
      <c r="G39" s="46"/>
      <c r="H39" s="26"/>
    </row>
    <row r="40" spans="1:8" ht="15">
      <c r="A40" s="22" t="s">
        <v>94</v>
      </c>
      <c r="B40" s="44"/>
      <c r="C40" s="23">
        <v>12</v>
      </c>
      <c r="D40" s="24">
        <v>5562</v>
      </c>
      <c r="E40" s="45"/>
      <c r="F40" s="24">
        <v>4813</v>
      </c>
      <c r="G40" s="46"/>
      <c r="H40" s="26"/>
    </row>
    <row r="41" spans="1:8" ht="15">
      <c r="A41" s="47" t="s">
        <v>21</v>
      </c>
      <c r="B41" s="23"/>
      <c r="C41" s="23">
        <v>13</v>
      </c>
      <c r="D41" s="24">
        <v>966</v>
      </c>
      <c r="E41" s="24"/>
      <c r="F41" s="24">
        <v>680</v>
      </c>
      <c r="G41" s="25"/>
      <c r="H41" s="26"/>
    </row>
    <row r="42" spans="1:8" ht="15">
      <c r="A42" s="35" t="s">
        <v>22</v>
      </c>
      <c r="B42" s="19"/>
      <c r="C42" s="19"/>
      <c r="D42" s="41">
        <f>SUM(D39:D41)</f>
        <v>10292</v>
      </c>
      <c r="E42" s="42"/>
      <c r="F42" s="41">
        <f>SUM(F39:F41)</f>
        <v>10293</v>
      </c>
      <c r="G42" s="43"/>
      <c r="H42" s="43"/>
    </row>
    <row r="43" spans="1:8" ht="15">
      <c r="A43" s="18"/>
      <c r="B43" s="19"/>
      <c r="C43" s="19"/>
      <c r="D43" s="42"/>
      <c r="E43" s="42"/>
      <c r="F43" s="42"/>
      <c r="G43" s="43"/>
      <c r="H43" s="43"/>
    </row>
    <row r="44" spans="1:8" ht="15">
      <c r="A44" s="18" t="s">
        <v>23</v>
      </c>
      <c r="B44" s="19"/>
      <c r="C44" s="19"/>
      <c r="D44" s="48">
        <f>D37+D42</f>
        <v>10292</v>
      </c>
      <c r="E44" s="42"/>
      <c r="F44" s="48">
        <f>F37+F42</f>
        <v>10293</v>
      </c>
      <c r="G44" s="43"/>
      <c r="H44" s="43"/>
    </row>
    <row r="45" spans="1:8" ht="15">
      <c r="A45" s="35"/>
      <c r="B45" s="19"/>
      <c r="C45" s="19"/>
      <c r="D45" s="42"/>
      <c r="E45" s="42"/>
      <c r="F45" s="42"/>
      <c r="G45" s="43"/>
      <c r="H45" s="43"/>
    </row>
    <row r="46" spans="1:8" ht="15.75" thickBot="1">
      <c r="A46" s="18" t="s">
        <v>24</v>
      </c>
      <c r="B46" s="19"/>
      <c r="C46" s="19"/>
      <c r="D46" s="49">
        <f>D31+D44</f>
        <v>31923</v>
      </c>
      <c r="E46" s="42"/>
      <c r="F46" s="49">
        <f>F31+F44</f>
        <v>31575</v>
      </c>
      <c r="G46" s="43"/>
      <c r="H46" s="43"/>
    </row>
    <row r="47" spans="1:8" ht="15.75" thickTop="1">
      <c r="A47" s="22"/>
      <c r="B47" s="23"/>
      <c r="C47" s="23"/>
      <c r="D47" s="50"/>
      <c r="E47" s="25"/>
      <c r="F47" s="25"/>
      <c r="G47" s="25"/>
      <c r="H47" s="26"/>
    </row>
    <row r="48" spans="1:8" ht="15">
      <c r="A48" s="22"/>
      <c r="B48" s="23"/>
      <c r="C48" s="23"/>
      <c r="D48" s="50"/>
      <c r="E48" s="25"/>
      <c r="F48" s="25"/>
      <c r="G48" s="25"/>
      <c r="H48" s="26"/>
    </row>
    <row r="50" spans="1:7" s="21" customFormat="1" ht="15">
      <c r="A50" s="51" t="s">
        <v>46</v>
      </c>
      <c r="B50" s="52"/>
      <c r="C50" s="52"/>
      <c r="D50" s="52"/>
      <c r="E50" s="52"/>
      <c r="F50" s="52"/>
      <c r="G50" s="52"/>
    </row>
    <row r="51" spans="1:7" s="21" customFormat="1" ht="15">
      <c r="A51" s="53" t="s">
        <v>25</v>
      </c>
      <c r="B51" s="52"/>
      <c r="C51" s="52"/>
      <c r="D51" s="52"/>
      <c r="E51" s="52"/>
      <c r="F51" s="52"/>
      <c r="G51" s="52"/>
    </row>
    <row r="52" spans="1:7" s="21" customFormat="1" ht="15">
      <c r="A52" s="33"/>
      <c r="B52" s="52"/>
      <c r="C52" s="52"/>
      <c r="D52" s="52"/>
      <c r="E52" s="52"/>
      <c r="F52" s="52"/>
      <c r="G52" s="52"/>
    </row>
    <row r="53" spans="1:7" s="21" customFormat="1" ht="15">
      <c r="A53" s="171" t="s">
        <v>47</v>
      </c>
      <c r="B53" s="52"/>
      <c r="C53" s="52"/>
      <c r="D53" s="52"/>
      <c r="E53" s="52"/>
      <c r="F53" s="52"/>
      <c r="G53" s="52"/>
    </row>
    <row r="54" spans="1:7" s="21" customFormat="1" ht="15">
      <c r="A54" s="55" t="s">
        <v>26</v>
      </c>
      <c r="B54" s="52"/>
      <c r="C54" s="52"/>
      <c r="D54" s="52"/>
      <c r="E54" s="52"/>
      <c r="F54" s="52"/>
      <c r="G54" s="52"/>
    </row>
    <row r="55" spans="1:7" s="21" customFormat="1" ht="15">
      <c r="A55" s="33"/>
      <c r="B55" s="52"/>
      <c r="C55" s="52"/>
      <c r="D55" s="52"/>
      <c r="E55" s="52"/>
      <c r="F55" s="52"/>
      <c r="G55" s="52"/>
    </row>
    <row r="56" spans="1:8" ht="36" customHeight="1">
      <c r="A56" s="182" t="s">
        <v>33</v>
      </c>
      <c r="B56" s="182"/>
      <c r="C56" s="182"/>
      <c r="D56" s="182"/>
      <c r="E56" s="182"/>
      <c r="F56" s="182"/>
      <c r="G56" s="51"/>
      <c r="H56" s="26"/>
    </row>
    <row r="57" ht="15">
      <c r="A57" s="55"/>
    </row>
    <row r="60" ht="15">
      <c r="A60" s="56"/>
    </row>
    <row r="61" ht="15">
      <c r="A61" s="56"/>
    </row>
    <row r="62" ht="15">
      <c r="A62" s="56"/>
    </row>
  </sheetData>
  <sheetProtection/>
  <mergeCells count="5">
    <mergeCell ref="A56:F56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9"/>
  <sheetViews>
    <sheetView zoomScaleSheetLayoutView="80" zoomScalePageLayoutView="0" workbookViewId="0" topLeftCell="A1">
      <selection activeCell="A14" sqref="A14:A15"/>
    </sheetView>
  </sheetViews>
  <sheetFormatPr defaultColWidth="9.140625" defaultRowHeight="12.75"/>
  <cols>
    <col min="1" max="1" width="50.28125" style="33" customWidth="1"/>
    <col min="2" max="2" width="10.421875" style="52" customWidth="1"/>
    <col min="3" max="3" width="1.57421875" style="52" customWidth="1"/>
    <col min="4" max="4" width="21.00390625" style="52" customWidth="1"/>
    <col min="5" max="5" width="2.00390625" style="52" customWidth="1"/>
    <col min="6" max="6" width="20.8515625" style="52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.75">
      <c r="A1" s="57" t="s">
        <v>2</v>
      </c>
      <c r="B1" s="188"/>
      <c r="C1" s="188"/>
      <c r="D1" s="188"/>
      <c r="E1" s="188"/>
      <c r="F1" s="188"/>
      <c r="G1" s="188"/>
    </row>
    <row r="2" spans="1:6" ht="15">
      <c r="A2" s="58"/>
      <c r="B2" s="58"/>
      <c r="D2" s="58"/>
      <c r="E2" s="58"/>
      <c r="F2" s="58"/>
    </row>
    <row r="3" spans="1:7" s="5" customFormat="1" ht="15.75">
      <c r="A3" s="190" t="s">
        <v>90</v>
      </c>
      <c r="B3" s="190"/>
      <c r="C3" s="190"/>
      <c r="D3" s="190"/>
      <c r="E3" s="190"/>
      <c r="F3" s="190"/>
      <c r="G3" s="190"/>
    </row>
    <row r="4" spans="1:7" ht="15">
      <c r="A4" s="6" t="s">
        <v>99</v>
      </c>
      <c r="B4" s="12"/>
      <c r="C4" s="12"/>
      <c r="D4" s="12"/>
      <c r="E4" s="12"/>
      <c r="F4" s="12"/>
      <c r="G4" s="12"/>
    </row>
    <row r="5" spans="1:7" ht="1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83" t="s">
        <v>4</v>
      </c>
      <c r="C6" s="8"/>
      <c r="D6" s="173" t="s">
        <v>96</v>
      </c>
      <c r="E6" s="8"/>
      <c r="F6" s="173" t="s">
        <v>97</v>
      </c>
    </row>
    <row r="7" spans="1:6" ht="15" customHeight="1">
      <c r="A7" s="59"/>
      <c r="B7" s="189"/>
      <c r="C7" s="60"/>
      <c r="D7" s="61" t="s">
        <v>1</v>
      </c>
      <c r="E7" s="62"/>
      <c r="F7" s="61" t="s">
        <v>1</v>
      </c>
    </row>
    <row r="8" spans="1:9" ht="15">
      <c r="A8" s="22" t="s">
        <v>63</v>
      </c>
      <c r="B8" s="52">
        <v>15</v>
      </c>
      <c r="D8" s="178">
        <v>2170</v>
      </c>
      <c r="E8" s="63"/>
      <c r="F8" s="63">
        <v>71</v>
      </c>
      <c r="I8" s="64"/>
    </row>
    <row r="9" spans="1:9" ht="15">
      <c r="A9" s="22" t="s">
        <v>70</v>
      </c>
      <c r="B9" s="52">
        <v>16</v>
      </c>
      <c r="D9" s="63"/>
      <c r="E9" s="63"/>
      <c r="F9" s="63"/>
      <c r="I9" s="64"/>
    </row>
    <row r="10" spans="1:9" ht="15">
      <c r="A10" s="22" t="s">
        <v>55</v>
      </c>
      <c r="B10" s="52">
        <v>17</v>
      </c>
      <c r="D10" s="65">
        <v>-4</v>
      </c>
      <c r="E10" s="63"/>
      <c r="F10" s="65">
        <v>-1</v>
      </c>
      <c r="I10" s="64"/>
    </row>
    <row r="11" spans="1:7" ht="15">
      <c r="A11" s="33" t="s">
        <v>27</v>
      </c>
      <c r="B11" s="52">
        <v>18</v>
      </c>
      <c r="D11" s="66">
        <v>-81</v>
      </c>
      <c r="E11" s="67"/>
      <c r="F11" s="65">
        <v>-274</v>
      </c>
      <c r="G11" s="68"/>
    </row>
    <row r="12" spans="1:7" ht="15">
      <c r="A12" s="22" t="s">
        <v>58</v>
      </c>
      <c r="B12" s="52">
        <v>6</v>
      </c>
      <c r="D12" s="66">
        <v>-1</v>
      </c>
      <c r="E12" s="67"/>
      <c r="F12" s="65">
        <v>-1</v>
      </c>
      <c r="G12" s="68"/>
    </row>
    <row r="13" spans="1:7" ht="15">
      <c r="A13" s="22" t="s">
        <v>28</v>
      </c>
      <c r="B13" s="52">
        <v>19</v>
      </c>
      <c r="D13" s="66">
        <v>-39</v>
      </c>
      <c r="E13" s="67"/>
      <c r="F13" s="65">
        <v>-36</v>
      </c>
      <c r="G13" s="68"/>
    </row>
    <row r="14" spans="1:7" ht="15">
      <c r="A14" s="180" t="s">
        <v>107</v>
      </c>
      <c r="B14" s="52">
        <v>20</v>
      </c>
      <c r="D14" s="66">
        <v>-2</v>
      </c>
      <c r="E14" s="67"/>
      <c r="F14" s="65"/>
      <c r="G14" s="68"/>
    </row>
    <row r="15" spans="1:7" ht="16.5" customHeight="1">
      <c r="A15" s="180" t="s">
        <v>108</v>
      </c>
      <c r="D15" s="66">
        <v>-1666</v>
      </c>
      <c r="E15" s="67"/>
      <c r="F15" s="65"/>
      <c r="G15" s="68"/>
    </row>
    <row r="16" spans="1:6" ht="15">
      <c r="A16" s="22" t="s">
        <v>67</v>
      </c>
      <c r="D16" s="66"/>
      <c r="E16" s="67"/>
      <c r="F16" s="66"/>
    </row>
    <row r="17" spans="1:6" ht="15">
      <c r="A17" s="22" t="s">
        <v>29</v>
      </c>
      <c r="D17" s="66">
        <v>-28</v>
      </c>
      <c r="E17" s="67"/>
      <c r="F17" s="65"/>
    </row>
    <row r="18" spans="1:6" ht="15">
      <c r="A18" s="69" t="s">
        <v>30</v>
      </c>
      <c r="B18" s="70"/>
      <c r="C18" s="8"/>
      <c r="D18" s="71">
        <f>D8+D9+D10+D11+D12+D13+D14+D16+D15+D16+D17</f>
        <v>349</v>
      </c>
      <c r="E18" s="70"/>
      <c r="F18" s="71">
        <f>F8+F9+F10+F11+F12+F13+F14+F16+F17</f>
        <v>-241</v>
      </c>
    </row>
    <row r="19" spans="1:6" ht="15">
      <c r="A19" s="7" t="s">
        <v>56</v>
      </c>
      <c r="B19" s="70"/>
      <c r="C19" s="8"/>
      <c r="D19" s="71"/>
      <c r="E19" s="70"/>
      <c r="F19" s="71"/>
    </row>
    <row r="20" spans="1:6" ht="15">
      <c r="A20" s="72" t="s">
        <v>64</v>
      </c>
      <c r="B20" s="70"/>
      <c r="C20" s="8"/>
      <c r="D20" s="71">
        <f>D18-D19</f>
        <v>349</v>
      </c>
      <c r="E20" s="70"/>
      <c r="F20" s="71">
        <f>F18-F19</f>
        <v>-241</v>
      </c>
    </row>
    <row r="21" spans="1:6" ht="15">
      <c r="A21" s="69" t="s">
        <v>59</v>
      </c>
      <c r="B21" s="70"/>
      <c r="C21" s="8"/>
      <c r="D21" s="71"/>
      <c r="E21" s="70"/>
      <c r="F21" s="71"/>
    </row>
    <row r="22" spans="1:6" ht="15">
      <c r="A22" s="72" t="s">
        <v>34</v>
      </c>
      <c r="B22" s="70"/>
      <c r="C22" s="8"/>
      <c r="D22" s="71">
        <f>D20+D21</f>
        <v>349</v>
      </c>
      <c r="E22" s="70"/>
      <c r="F22" s="71">
        <f>F20+F21</f>
        <v>-241</v>
      </c>
    </row>
    <row r="23" spans="1:6" ht="15">
      <c r="A23" s="69" t="s">
        <v>35</v>
      </c>
      <c r="B23" s="70"/>
      <c r="C23" s="8"/>
      <c r="D23" s="71"/>
      <c r="E23" s="70"/>
      <c r="F23" s="71"/>
    </row>
    <row r="24" spans="1:6" ht="15">
      <c r="A24" s="7" t="s">
        <v>57</v>
      </c>
      <c r="B24" s="14"/>
      <c r="C24" s="8"/>
      <c r="D24" s="73"/>
      <c r="E24" s="70"/>
      <c r="F24" s="71">
        <v>-76</v>
      </c>
    </row>
    <row r="25" spans="1:6" ht="15">
      <c r="A25" s="69" t="s">
        <v>32</v>
      </c>
      <c r="B25" s="74"/>
      <c r="C25" s="14"/>
      <c r="D25" s="71">
        <f>SUM(D24)</f>
        <v>0</v>
      </c>
      <c r="E25" s="70"/>
      <c r="F25" s="71">
        <f>SUM(F24)</f>
        <v>-76</v>
      </c>
    </row>
    <row r="26" spans="1:6" ht="15">
      <c r="A26" s="72" t="s">
        <v>31</v>
      </c>
      <c r="B26" s="70"/>
      <c r="C26" s="8"/>
      <c r="D26" s="75">
        <f>D22+D25</f>
        <v>349</v>
      </c>
      <c r="E26" s="70"/>
      <c r="F26" s="75">
        <f>F22+F25</f>
        <v>-317</v>
      </c>
    </row>
    <row r="27" spans="1:6" ht="63.75" customHeight="1">
      <c r="A27" s="72" t="s">
        <v>60</v>
      </c>
      <c r="B27" s="70"/>
      <c r="C27" s="8"/>
      <c r="D27" s="71">
        <f>D26</f>
        <v>349</v>
      </c>
      <c r="E27" s="70"/>
      <c r="F27" s="71">
        <f>F26</f>
        <v>-317</v>
      </c>
    </row>
    <row r="31" ht="15">
      <c r="A31" s="51" t="s">
        <v>46</v>
      </c>
    </row>
    <row r="32" ht="15">
      <c r="A32" s="53" t="s">
        <v>25</v>
      </c>
    </row>
    <row r="34" ht="15">
      <c r="A34" s="54" t="s">
        <v>47</v>
      </c>
    </row>
    <row r="35" ht="15">
      <c r="A35" s="55" t="s">
        <v>26</v>
      </c>
    </row>
    <row r="37" spans="1:6" ht="15">
      <c r="A37" s="182" t="s">
        <v>33</v>
      </c>
      <c r="B37" s="182"/>
      <c r="C37" s="182"/>
      <c r="D37" s="182"/>
      <c r="E37" s="182"/>
      <c r="F37" s="182"/>
    </row>
    <row r="38" ht="15">
      <c r="A38" s="22"/>
    </row>
    <row r="39" ht="15">
      <c r="A39" s="22"/>
    </row>
    <row r="40" ht="15">
      <c r="A40" s="22"/>
    </row>
    <row r="41" spans="1:6" ht="15">
      <c r="A41" s="51"/>
      <c r="B41" s="51"/>
      <c r="C41" s="51"/>
      <c r="D41" s="51"/>
      <c r="E41" s="51"/>
      <c r="F41" s="51"/>
    </row>
    <row r="42" spans="1:6" ht="15">
      <c r="A42" s="51"/>
      <c r="B42" s="51"/>
      <c r="C42" s="51"/>
      <c r="D42" s="51"/>
      <c r="E42" s="51"/>
      <c r="F42" s="51"/>
    </row>
    <row r="43" ht="15">
      <c r="A43" s="76"/>
    </row>
    <row r="44" ht="15">
      <c r="A44" s="77"/>
    </row>
    <row r="45" ht="15">
      <c r="A45" s="78"/>
    </row>
    <row r="46" ht="15">
      <c r="A46" s="78"/>
    </row>
    <row r="47" ht="15">
      <c r="A47" s="54"/>
    </row>
    <row r="49" ht="15">
      <c r="A49" s="79"/>
    </row>
  </sheetData>
  <sheetProtection/>
  <mergeCells count="4">
    <mergeCell ref="A37:F37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7"/>
  <sheetViews>
    <sheetView zoomScaleSheetLayoutView="80" zoomScalePageLayoutView="0" workbookViewId="0" topLeftCell="A19">
      <selection activeCell="A25" sqref="A25:A26"/>
    </sheetView>
  </sheetViews>
  <sheetFormatPr defaultColWidth="2.57421875" defaultRowHeight="12.75"/>
  <cols>
    <col min="1" max="1" width="61.8515625" style="95" customWidth="1"/>
    <col min="2" max="2" width="7.7109375" style="127" customWidth="1"/>
    <col min="3" max="3" width="17.7109375" style="128" customWidth="1"/>
    <col min="4" max="4" width="2.28125" style="97" customWidth="1"/>
    <col min="5" max="5" width="17.7109375" style="97" customWidth="1"/>
    <col min="6" max="6" width="4.00390625" style="129" customWidth="1"/>
    <col min="7" max="16" width="11.57421875" style="80" customWidth="1"/>
    <col min="17" max="27" width="11.57421875" style="95" customWidth="1"/>
    <col min="28" max="16384" width="2.57421875" style="95" customWidth="1"/>
  </cols>
  <sheetData>
    <row r="1" spans="1:16" s="81" customFormat="1" ht="15.75">
      <c r="A1" s="57" t="s">
        <v>2</v>
      </c>
      <c r="B1" s="192"/>
      <c r="C1" s="192"/>
      <c r="D1" s="192"/>
      <c r="E1" s="192"/>
      <c r="F1" s="192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81" customFormat="1" ht="15">
      <c r="A2" s="82"/>
      <c r="B2" s="83"/>
      <c r="C2" s="83"/>
      <c r="D2" s="83"/>
      <c r="E2" s="83"/>
      <c r="F2" s="83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s="84" customFormat="1" ht="15.75">
      <c r="A3" s="191" t="s">
        <v>91</v>
      </c>
      <c r="B3" s="191"/>
      <c r="C3" s="191"/>
      <c r="D3" s="191"/>
      <c r="E3" s="191"/>
      <c r="F3" s="191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s="84" customFormat="1" ht="15">
      <c r="A4" s="193" t="str">
        <f>'statement of compr. income'!A4</f>
        <v>For the period ended March 31, 2019</v>
      </c>
      <c r="B4" s="193"/>
      <c r="C4" s="85"/>
      <c r="D4" s="86"/>
      <c r="E4" s="86"/>
      <c r="F4" s="87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s="84" customFormat="1" ht="15">
      <c r="A5" s="88"/>
      <c r="B5" s="86"/>
      <c r="C5" s="86"/>
      <c r="D5" s="86"/>
      <c r="E5" s="86"/>
      <c r="F5" s="87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5" s="2" customFormat="1" ht="15" customHeight="1">
      <c r="A6" s="7"/>
      <c r="B6" s="183" t="s">
        <v>4</v>
      </c>
      <c r="C6" s="173" t="s">
        <v>96</v>
      </c>
      <c r="D6" s="174"/>
      <c r="E6" s="173" t="s">
        <v>97</v>
      </c>
    </row>
    <row r="7" spans="1:5" s="2" customFormat="1" ht="15" customHeight="1">
      <c r="A7" s="89"/>
      <c r="B7" s="189"/>
      <c r="C7" s="61" t="s">
        <v>1</v>
      </c>
      <c r="D7" s="62"/>
      <c r="E7" s="61" t="s">
        <v>1</v>
      </c>
    </row>
    <row r="8" spans="1:6" ht="15">
      <c r="A8" s="90"/>
      <c r="B8" s="91"/>
      <c r="C8" s="92"/>
      <c r="D8" s="93"/>
      <c r="E8" s="92"/>
      <c r="F8" s="94"/>
    </row>
    <row r="9" spans="1:6" ht="15">
      <c r="A9" s="96" t="s">
        <v>36</v>
      </c>
      <c r="B9" s="97"/>
      <c r="C9" s="98"/>
      <c r="D9" s="99"/>
      <c r="E9" s="98"/>
      <c r="F9" s="100"/>
    </row>
    <row r="10" spans="1:6" ht="15">
      <c r="A10" s="2" t="s">
        <v>82</v>
      </c>
      <c r="B10" s="97"/>
      <c r="C10" s="98">
        <v>2101</v>
      </c>
      <c r="D10" s="99"/>
      <c r="E10" s="98">
        <v>880</v>
      </c>
      <c r="F10" s="100"/>
    </row>
    <row r="11" spans="1:6" ht="15">
      <c r="A11" s="172" t="s">
        <v>86</v>
      </c>
      <c r="B11" s="97"/>
      <c r="C11" s="98">
        <v>-81</v>
      </c>
      <c r="D11" s="99"/>
      <c r="E11" s="98">
        <v>-94</v>
      </c>
      <c r="F11" s="100"/>
    </row>
    <row r="12" spans="1:6" ht="15" customHeight="1">
      <c r="A12" s="2" t="s">
        <v>79</v>
      </c>
      <c r="B12" s="97"/>
      <c r="C12" s="98">
        <v>-30</v>
      </c>
      <c r="D12" s="99"/>
      <c r="E12" s="98">
        <v>-48</v>
      </c>
      <c r="F12" s="100"/>
    </row>
    <row r="13" spans="1:6" ht="15">
      <c r="A13" s="80" t="s">
        <v>83</v>
      </c>
      <c r="B13" s="97"/>
      <c r="C13" s="98"/>
      <c r="D13" s="99"/>
      <c r="E13" s="98">
        <v>-5</v>
      </c>
      <c r="F13" s="100"/>
    </row>
    <row r="14" spans="1:6" ht="15">
      <c r="A14" s="80" t="s">
        <v>80</v>
      </c>
      <c r="B14" s="97"/>
      <c r="C14" s="98">
        <v>-82</v>
      </c>
      <c r="D14" s="99"/>
      <c r="E14" s="98">
        <v>28</v>
      </c>
      <c r="F14" s="100"/>
    </row>
    <row r="15" spans="1:6" ht="15">
      <c r="A15" s="80" t="s">
        <v>81</v>
      </c>
      <c r="B15" s="97"/>
      <c r="C15" s="98">
        <v>-4</v>
      </c>
      <c r="D15" s="99"/>
      <c r="E15" s="98">
        <v>-28</v>
      </c>
      <c r="F15" s="100"/>
    </row>
    <row r="16" spans="1:16" s="105" customFormat="1" ht="15">
      <c r="A16" s="96" t="s">
        <v>37</v>
      </c>
      <c r="B16" s="97"/>
      <c r="C16" s="101">
        <f>SUM(C10:C15)</f>
        <v>1904</v>
      </c>
      <c r="D16" s="102"/>
      <c r="E16" s="103">
        <f>SUM(E10:E15)</f>
        <v>733</v>
      </c>
      <c r="F16" s="104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s="105" customFormat="1" ht="15">
      <c r="A17" s="96"/>
      <c r="B17" s="97"/>
      <c r="C17" s="98"/>
      <c r="D17" s="99"/>
      <c r="E17" s="98"/>
      <c r="F17" s="10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s="105" customFormat="1" ht="15">
      <c r="A18" s="106" t="s">
        <v>38</v>
      </c>
      <c r="B18" s="97"/>
      <c r="C18" s="98"/>
      <c r="D18" s="99"/>
      <c r="E18" s="98"/>
      <c r="F18" s="10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6" ht="15">
      <c r="A19" s="107" t="s">
        <v>39</v>
      </c>
      <c r="B19" s="97"/>
      <c r="C19" s="108">
        <v>-168</v>
      </c>
      <c r="D19" s="102"/>
      <c r="E19" s="108">
        <v>-1037</v>
      </c>
      <c r="F19" s="109"/>
    </row>
    <row r="20" spans="1:6" ht="15">
      <c r="A20" s="110" t="s">
        <v>68</v>
      </c>
      <c r="B20" s="97"/>
      <c r="C20" s="108"/>
      <c r="D20" s="102"/>
      <c r="E20" s="108"/>
      <c r="F20" s="109"/>
    </row>
    <row r="21" spans="1:6" ht="15">
      <c r="A21" s="111" t="s">
        <v>40</v>
      </c>
      <c r="B21" s="97"/>
      <c r="C21" s="103">
        <f>SUM(C19:C20)</f>
        <v>-168</v>
      </c>
      <c r="D21" s="112"/>
      <c r="E21" s="103">
        <f>SUM(E19:E20)</f>
        <v>-1037</v>
      </c>
      <c r="F21" s="104"/>
    </row>
    <row r="22" spans="1:6" ht="15">
      <c r="A22" s="113"/>
      <c r="B22" s="97"/>
      <c r="C22" s="98"/>
      <c r="D22" s="99"/>
      <c r="E22" s="98"/>
      <c r="F22" s="100"/>
    </row>
    <row r="23" spans="1:6" ht="15">
      <c r="A23" s="106" t="s">
        <v>41</v>
      </c>
      <c r="B23" s="97"/>
      <c r="C23" s="114"/>
      <c r="D23" s="112"/>
      <c r="E23" s="114"/>
      <c r="F23" s="115"/>
    </row>
    <row r="24" spans="1:6" ht="15">
      <c r="A24" s="80" t="s">
        <v>84</v>
      </c>
      <c r="B24" s="97"/>
      <c r="C24" s="98"/>
      <c r="D24" s="112"/>
      <c r="E24" s="98">
        <v>845</v>
      </c>
      <c r="F24" s="115"/>
    </row>
    <row r="25" spans="1:6" ht="15">
      <c r="A25" s="179" t="s">
        <v>106</v>
      </c>
      <c r="B25" s="97"/>
      <c r="C25" s="98">
        <v>-1036</v>
      </c>
      <c r="D25" s="112"/>
      <c r="E25" s="98"/>
      <c r="F25" s="115"/>
    </row>
    <row r="26" spans="1:6" ht="15">
      <c r="A26" s="179" t="s">
        <v>105</v>
      </c>
      <c r="B26" s="97"/>
      <c r="C26" s="98">
        <v>-28</v>
      </c>
      <c r="D26" s="112"/>
      <c r="E26" s="98"/>
      <c r="F26" s="115"/>
    </row>
    <row r="27" spans="1:6" ht="15" customHeight="1">
      <c r="A27" s="113" t="s">
        <v>71</v>
      </c>
      <c r="B27" s="97"/>
      <c r="C27" s="98"/>
      <c r="D27" s="112"/>
      <c r="E27" s="98"/>
      <c r="F27" s="115"/>
    </row>
    <row r="28" spans="1:6" ht="15">
      <c r="A28" s="113" t="s">
        <v>72</v>
      </c>
      <c r="B28" s="97"/>
      <c r="C28" s="98"/>
      <c r="D28" s="112"/>
      <c r="E28" s="98"/>
      <c r="F28" s="115"/>
    </row>
    <row r="29" spans="1:6" ht="15">
      <c r="A29" s="113" t="s">
        <v>73</v>
      </c>
      <c r="B29" s="97"/>
      <c r="C29" s="108"/>
      <c r="D29" s="102"/>
      <c r="E29" s="108"/>
      <c r="F29" s="109"/>
    </row>
    <row r="30" spans="1:16" s="105" customFormat="1" ht="15">
      <c r="A30" s="96" t="s">
        <v>42</v>
      </c>
      <c r="B30" s="97"/>
      <c r="C30" s="103">
        <f>SUM(C24:C29)</f>
        <v>-1064</v>
      </c>
      <c r="D30" s="116"/>
      <c r="E30" s="103">
        <f>SUM(E24:E29)</f>
        <v>845</v>
      </c>
      <c r="F30" s="104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6" ht="15">
      <c r="A31" s="117"/>
      <c r="B31" s="97"/>
      <c r="C31" s="108"/>
      <c r="D31" s="118"/>
      <c r="E31" s="108"/>
      <c r="F31" s="109"/>
    </row>
    <row r="32" spans="1:6" ht="15">
      <c r="A32" s="119" t="s">
        <v>43</v>
      </c>
      <c r="B32" s="97"/>
      <c r="C32" s="120">
        <f>C16+C21+C30</f>
        <v>672</v>
      </c>
      <c r="D32" s="116"/>
      <c r="E32" s="120">
        <f>E16+E21+E30</f>
        <v>541</v>
      </c>
      <c r="F32" s="104"/>
    </row>
    <row r="33" spans="1:6" ht="15">
      <c r="A33" s="117"/>
      <c r="B33" s="97"/>
      <c r="C33" s="98"/>
      <c r="D33" s="118"/>
      <c r="E33" s="98"/>
      <c r="F33" s="100"/>
    </row>
    <row r="34" spans="1:16" s="105" customFormat="1" ht="15">
      <c r="A34" s="121" t="s">
        <v>44</v>
      </c>
      <c r="B34" s="97"/>
      <c r="C34" s="108">
        <v>247</v>
      </c>
      <c r="D34" s="122"/>
      <c r="E34" s="108">
        <v>595</v>
      </c>
      <c r="F34" s="109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s="105" customFormat="1" ht="15">
      <c r="A35" s="117"/>
      <c r="B35" s="97"/>
      <c r="C35" s="122"/>
      <c r="D35" s="118"/>
      <c r="E35" s="122"/>
      <c r="F35" s="123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6" ht="15.75" thickBot="1">
      <c r="A36" s="124" t="s">
        <v>45</v>
      </c>
      <c r="B36" s="97"/>
      <c r="C36" s="125">
        <f>C34+C32</f>
        <v>919</v>
      </c>
      <c r="D36" s="126"/>
      <c r="E36" s="125">
        <f>E34+E32</f>
        <v>1136</v>
      </c>
      <c r="F36" s="104"/>
    </row>
    <row r="37" spans="1:6" ht="15.75" thickTop="1">
      <c r="A37" s="117"/>
      <c r="B37" s="97"/>
      <c r="C37" s="98"/>
      <c r="F37" s="100"/>
    </row>
    <row r="38" spans="1:6" ht="15">
      <c r="A38" s="117"/>
      <c r="B38" s="97"/>
      <c r="C38" s="98"/>
      <c r="F38" s="100"/>
    </row>
    <row r="39" spans="1:6" ht="15">
      <c r="A39" s="117"/>
      <c r="B39" s="97"/>
      <c r="C39" s="98"/>
      <c r="F39" s="100"/>
    </row>
    <row r="40" spans="1:6" s="21" customFormat="1" ht="15">
      <c r="A40" s="51" t="s">
        <v>46</v>
      </c>
      <c r="B40" s="52"/>
      <c r="C40" s="52"/>
      <c r="D40" s="52"/>
      <c r="E40" s="52"/>
      <c r="F40" s="52"/>
    </row>
    <row r="41" spans="1:6" s="21" customFormat="1" ht="15">
      <c r="A41" s="53" t="s">
        <v>25</v>
      </c>
      <c r="B41" s="52"/>
      <c r="C41" s="52"/>
      <c r="D41" s="52"/>
      <c r="E41" s="52"/>
      <c r="F41" s="52"/>
    </row>
    <row r="42" spans="1:6" s="21" customFormat="1" ht="15">
      <c r="A42" s="33"/>
      <c r="B42" s="52"/>
      <c r="C42" s="52"/>
      <c r="D42" s="52"/>
      <c r="E42" s="52"/>
      <c r="F42" s="52"/>
    </row>
    <row r="43" spans="1:6" s="21" customFormat="1" ht="15">
      <c r="A43" s="54" t="s">
        <v>47</v>
      </c>
      <c r="B43" s="52"/>
      <c r="C43" s="52"/>
      <c r="D43" s="52"/>
      <c r="E43" s="52"/>
      <c r="F43" s="52"/>
    </row>
    <row r="44" spans="1:6" s="21" customFormat="1" ht="15">
      <c r="A44" s="55" t="s">
        <v>26</v>
      </c>
      <c r="B44" s="52"/>
      <c r="C44" s="52"/>
      <c r="D44" s="52"/>
      <c r="E44" s="52"/>
      <c r="F44" s="52"/>
    </row>
    <row r="45" spans="1:6" s="21" customFormat="1" ht="15">
      <c r="A45" s="33"/>
      <c r="B45" s="52"/>
      <c r="C45" s="52"/>
      <c r="D45" s="52"/>
      <c r="E45" s="52"/>
      <c r="F45" s="52"/>
    </row>
    <row r="46" spans="1:6" s="21" customFormat="1" ht="15">
      <c r="A46" s="182" t="s">
        <v>33</v>
      </c>
      <c r="B46" s="182"/>
      <c r="C46" s="182"/>
      <c r="D46" s="182"/>
      <c r="E46" s="182"/>
      <c r="F46" s="182"/>
    </row>
    <row r="47" s="2" customFormat="1" ht="15">
      <c r="A47" s="55"/>
    </row>
    <row r="48" s="2" customFormat="1" ht="15">
      <c r="A48" s="13"/>
    </row>
    <row r="49" spans="1:6" ht="15">
      <c r="A49" s="80"/>
      <c r="B49" s="80"/>
      <c r="C49" s="80"/>
      <c r="D49" s="80"/>
      <c r="E49" s="80"/>
      <c r="F49" s="80"/>
    </row>
    <row r="50" spans="1:6" ht="15">
      <c r="A50" s="80"/>
      <c r="B50" s="80"/>
      <c r="C50" s="80"/>
      <c r="D50" s="80"/>
      <c r="E50" s="80"/>
      <c r="F50" s="80"/>
    </row>
    <row r="51" spans="1:6" ht="15">
      <c r="A51" s="80"/>
      <c r="B51" s="80"/>
      <c r="C51" s="80"/>
      <c r="D51" s="80"/>
      <c r="E51" s="80"/>
      <c r="F51" s="80"/>
    </row>
    <row r="52" spans="1:6" ht="15">
      <c r="A52" s="80"/>
      <c r="B52" s="80"/>
      <c r="C52" s="80"/>
      <c r="D52" s="80"/>
      <c r="E52" s="80"/>
      <c r="F52" s="80"/>
    </row>
    <row r="53" spans="1:6" ht="15">
      <c r="A53" s="80"/>
      <c r="B53" s="80"/>
      <c r="C53" s="80"/>
      <c r="D53" s="80"/>
      <c r="E53" s="80"/>
      <c r="F53" s="80"/>
    </row>
    <row r="54" spans="1:6" ht="15">
      <c r="A54" s="80"/>
      <c r="B54" s="80"/>
      <c r="C54" s="80"/>
      <c r="D54" s="80"/>
      <c r="E54" s="80"/>
      <c r="F54" s="80"/>
    </row>
    <row r="55" spans="1:253" ht="15">
      <c r="A55" s="80"/>
      <c r="B55" s="80"/>
      <c r="C55" s="80"/>
      <c r="D55" s="80"/>
      <c r="E55" s="80"/>
      <c r="F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</row>
    <row r="56" spans="1:253" ht="15">
      <c r="A56" s="80"/>
      <c r="B56" s="80"/>
      <c r="C56" s="80"/>
      <c r="D56" s="80"/>
      <c r="E56" s="80"/>
      <c r="F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80"/>
      <c r="IS56" s="80"/>
    </row>
    <row r="57" spans="1:253" ht="15">
      <c r="A57" s="80"/>
      <c r="B57" s="80"/>
      <c r="C57" s="80"/>
      <c r="D57" s="80"/>
      <c r="E57" s="80"/>
      <c r="F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  <c r="IS57" s="80"/>
    </row>
    <row r="58" spans="1:253" ht="15">
      <c r="A58" s="80"/>
      <c r="B58" s="80"/>
      <c r="C58" s="80"/>
      <c r="D58" s="80"/>
      <c r="E58" s="80"/>
      <c r="F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80"/>
      <c r="IG58" s="80"/>
      <c r="IH58" s="80"/>
      <c r="II58" s="80"/>
      <c r="IJ58" s="80"/>
      <c r="IK58" s="80"/>
      <c r="IL58" s="80"/>
      <c r="IM58" s="80"/>
      <c r="IN58" s="80"/>
      <c r="IO58" s="80"/>
      <c r="IP58" s="80"/>
      <c r="IQ58" s="80"/>
      <c r="IR58" s="80"/>
      <c r="IS58" s="80"/>
    </row>
    <row r="59" spans="1:253" ht="15">
      <c r="A59" s="80"/>
      <c r="B59" s="80"/>
      <c r="C59" s="80"/>
      <c r="D59" s="80"/>
      <c r="E59" s="80"/>
      <c r="F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  <c r="IR59" s="80"/>
      <c r="IS59" s="80"/>
    </row>
    <row r="60" spans="1:253" ht="15">
      <c r="A60" s="80"/>
      <c r="B60" s="80"/>
      <c r="C60" s="80"/>
      <c r="D60" s="80"/>
      <c r="E60" s="80"/>
      <c r="F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  <c r="IR60" s="80"/>
      <c r="IS60" s="80"/>
    </row>
    <row r="61" spans="1:253" ht="15">
      <c r="A61" s="80"/>
      <c r="B61" s="80"/>
      <c r="C61" s="80"/>
      <c r="D61" s="80"/>
      <c r="E61" s="80"/>
      <c r="F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  <c r="IR61" s="80"/>
      <c r="IS61" s="80"/>
    </row>
    <row r="62" spans="1:253" ht="15">
      <c r="A62" s="80"/>
      <c r="B62" s="80"/>
      <c r="C62" s="80"/>
      <c r="D62" s="80"/>
      <c r="E62" s="80"/>
      <c r="F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S62" s="80"/>
    </row>
    <row r="63" spans="1:253" ht="15">
      <c r="A63" s="80"/>
      <c r="B63" s="80"/>
      <c r="C63" s="80"/>
      <c r="D63" s="80"/>
      <c r="E63" s="80"/>
      <c r="F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</row>
    <row r="64" spans="1:253" ht="15">
      <c r="A64" s="80"/>
      <c r="B64" s="80"/>
      <c r="C64" s="80"/>
      <c r="D64" s="80"/>
      <c r="E64" s="80"/>
      <c r="F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  <c r="IB64" s="80"/>
      <c r="IC64" s="80"/>
      <c r="ID64" s="80"/>
      <c r="IE64" s="80"/>
      <c r="IF64" s="80"/>
      <c r="IG64" s="80"/>
      <c r="IH64" s="80"/>
      <c r="II64" s="80"/>
      <c r="IJ64" s="80"/>
      <c r="IK64" s="80"/>
      <c r="IL64" s="80"/>
      <c r="IM64" s="80"/>
      <c r="IN64" s="80"/>
      <c r="IO64" s="80"/>
      <c r="IP64" s="80"/>
      <c r="IQ64" s="80"/>
      <c r="IR64" s="80"/>
      <c r="IS64" s="80"/>
    </row>
    <row r="65" spans="1:253" ht="15">
      <c r="A65" s="80"/>
      <c r="B65" s="80"/>
      <c r="C65" s="80"/>
      <c r="D65" s="80"/>
      <c r="E65" s="80"/>
      <c r="F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  <c r="IB65" s="80"/>
      <c r="IC65" s="80"/>
      <c r="ID65" s="80"/>
      <c r="IE65" s="80"/>
      <c r="IF65" s="80"/>
      <c r="IG65" s="80"/>
      <c r="IH65" s="80"/>
      <c r="II65" s="80"/>
      <c r="IJ65" s="80"/>
      <c r="IK65" s="80"/>
      <c r="IL65" s="80"/>
      <c r="IM65" s="80"/>
      <c r="IN65" s="80"/>
      <c r="IO65" s="80"/>
      <c r="IP65" s="80"/>
      <c r="IQ65" s="80"/>
      <c r="IR65" s="80"/>
      <c r="IS65" s="80"/>
    </row>
    <row r="66" spans="1:253" ht="15">
      <c r="A66" s="80"/>
      <c r="B66" s="80"/>
      <c r="C66" s="80"/>
      <c r="D66" s="80"/>
      <c r="E66" s="80"/>
      <c r="F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C66" s="80"/>
      <c r="ID66" s="80"/>
      <c r="IE66" s="80"/>
      <c r="IF66" s="80"/>
      <c r="IG66" s="80"/>
      <c r="IH66" s="80"/>
      <c r="II66" s="80"/>
      <c r="IJ66" s="80"/>
      <c r="IK66" s="80"/>
      <c r="IL66" s="80"/>
      <c r="IM66" s="80"/>
      <c r="IN66" s="80"/>
      <c r="IO66" s="80"/>
      <c r="IP66" s="80"/>
      <c r="IQ66" s="80"/>
      <c r="IR66" s="80"/>
      <c r="IS66" s="80"/>
    </row>
    <row r="67" spans="1:253" ht="15">
      <c r="A67" s="80"/>
      <c r="B67" s="80"/>
      <c r="C67" s="80"/>
      <c r="D67" s="80"/>
      <c r="E67" s="80"/>
      <c r="F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  <c r="HS67" s="80"/>
      <c r="HT67" s="80"/>
      <c r="HU67" s="80"/>
      <c r="HV67" s="80"/>
      <c r="HW67" s="80"/>
      <c r="HX67" s="80"/>
      <c r="HY67" s="80"/>
      <c r="HZ67" s="80"/>
      <c r="IA67" s="80"/>
      <c r="IB67" s="80"/>
      <c r="IC67" s="80"/>
      <c r="ID67" s="80"/>
      <c r="IE67" s="80"/>
      <c r="IF67" s="80"/>
      <c r="IG67" s="80"/>
      <c r="IH67" s="80"/>
      <c r="II67" s="80"/>
      <c r="IJ67" s="80"/>
      <c r="IK67" s="80"/>
      <c r="IL67" s="80"/>
      <c r="IM67" s="80"/>
      <c r="IN67" s="80"/>
      <c r="IO67" s="80"/>
      <c r="IP67" s="80"/>
      <c r="IQ67" s="80"/>
      <c r="IR67" s="80"/>
      <c r="IS67" s="80"/>
    </row>
    <row r="68" spans="1:253" ht="15">
      <c r="A68" s="80"/>
      <c r="B68" s="80"/>
      <c r="C68" s="80"/>
      <c r="D68" s="80"/>
      <c r="E68" s="80"/>
      <c r="F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  <c r="HS68" s="80"/>
      <c r="HT68" s="80"/>
      <c r="HU68" s="80"/>
      <c r="HV68" s="80"/>
      <c r="HW68" s="80"/>
      <c r="HX68" s="80"/>
      <c r="HY68" s="80"/>
      <c r="HZ68" s="80"/>
      <c r="IA68" s="80"/>
      <c r="IB68" s="80"/>
      <c r="IC68" s="80"/>
      <c r="ID68" s="80"/>
      <c r="IE68" s="80"/>
      <c r="IF68" s="80"/>
      <c r="IG68" s="80"/>
      <c r="IH68" s="80"/>
      <c r="II68" s="80"/>
      <c r="IJ68" s="80"/>
      <c r="IK68" s="80"/>
      <c r="IL68" s="80"/>
      <c r="IM68" s="80"/>
      <c r="IN68" s="80"/>
      <c r="IO68" s="80"/>
      <c r="IP68" s="80"/>
      <c r="IQ68" s="80"/>
      <c r="IR68" s="80"/>
      <c r="IS68" s="80"/>
    </row>
    <row r="69" spans="1:253" ht="15">
      <c r="A69" s="80"/>
      <c r="B69" s="80"/>
      <c r="C69" s="80"/>
      <c r="D69" s="80"/>
      <c r="E69" s="80"/>
      <c r="F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  <c r="HR69" s="80"/>
      <c r="HS69" s="80"/>
      <c r="HT69" s="80"/>
      <c r="HU69" s="80"/>
      <c r="HV69" s="80"/>
      <c r="HW69" s="80"/>
      <c r="HX69" s="80"/>
      <c r="HY69" s="80"/>
      <c r="HZ69" s="80"/>
      <c r="IA69" s="80"/>
      <c r="IB69" s="80"/>
      <c r="IC69" s="80"/>
      <c r="ID69" s="80"/>
      <c r="IE69" s="80"/>
      <c r="IF69" s="80"/>
      <c r="IG69" s="80"/>
      <c r="IH69" s="80"/>
      <c r="II69" s="80"/>
      <c r="IJ69" s="80"/>
      <c r="IK69" s="80"/>
      <c r="IL69" s="80"/>
      <c r="IM69" s="80"/>
      <c r="IN69" s="80"/>
      <c r="IO69" s="80"/>
      <c r="IP69" s="80"/>
      <c r="IQ69" s="80"/>
      <c r="IR69" s="80"/>
      <c r="IS69" s="80"/>
    </row>
    <row r="70" spans="1:253" ht="15">
      <c r="A70" s="80"/>
      <c r="B70" s="80"/>
      <c r="C70" s="80"/>
      <c r="D70" s="80"/>
      <c r="E70" s="80"/>
      <c r="F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  <c r="HM70" s="80"/>
      <c r="HN70" s="80"/>
      <c r="HO70" s="80"/>
      <c r="HP70" s="80"/>
      <c r="HQ70" s="80"/>
      <c r="HR70" s="80"/>
      <c r="HS70" s="80"/>
      <c r="HT70" s="80"/>
      <c r="HU70" s="80"/>
      <c r="HV70" s="80"/>
      <c r="HW70" s="80"/>
      <c r="HX70" s="80"/>
      <c r="HY70" s="80"/>
      <c r="HZ70" s="80"/>
      <c r="IA70" s="80"/>
      <c r="IB70" s="80"/>
      <c r="IC70" s="80"/>
      <c r="ID70" s="80"/>
      <c r="IE70" s="80"/>
      <c r="IF70" s="80"/>
      <c r="IG70" s="80"/>
      <c r="IH70" s="80"/>
      <c r="II70" s="80"/>
      <c r="IJ70" s="80"/>
      <c r="IK70" s="80"/>
      <c r="IL70" s="80"/>
      <c r="IM70" s="80"/>
      <c r="IN70" s="80"/>
      <c r="IO70" s="80"/>
      <c r="IP70" s="80"/>
      <c r="IQ70" s="80"/>
      <c r="IR70" s="80"/>
      <c r="IS70" s="80"/>
    </row>
    <row r="71" spans="1:253" ht="15">
      <c r="A71" s="80"/>
      <c r="B71" s="80"/>
      <c r="C71" s="80"/>
      <c r="D71" s="80"/>
      <c r="E71" s="80"/>
      <c r="F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80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  <c r="HR71" s="80"/>
      <c r="HS71" s="80"/>
      <c r="HT71" s="80"/>
      <c r="HU71" s="80"/>
      <c r="HV71" s="80"/>
      <c r="HW71" s="80"/>
      <c r="HX71" s="80"/>
      <c r="HY71" s="80"/>
      <c r="HZ71" s="80"/>
      <c r="IA71" s="80"/>
      <c r="IB71" s="80"/>
      <c r="IC71" s="80"/>
      <c r="ID71" s="80"/>
      <c r="IE71" s="80"/>
      <c r="IF71" s="80"/>
      <c r="IG71" s="80"/>
      <c r="IH71" s="80"/>
      <c r="II71" s="80"/>
      <c r="IJ71" s="80"/>
      <c r="IK71" s="80"/>
      <c r="IL71" s="80"/>
      <c r="IM71" s="80"/>
      <c r="IN71" s="80"/>
      <c r="IO71" s="80"/>
      <c r="IP71" s="80"/>
      <c r="IQ71" s="80"/>
      <c r="IR71" s="80"/>
      <c r="IS71" s="80"/>
    </row>
    <row r="72" spans="1:253" ht="15">
      <c r="A72" s="80"/>
      <c r="B72" s="80"/>
      <c r="C72" s="80"/>
      <c r="D72" s="80"/>
      <c r="E72" s="80"/>
      <c r="F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  <c r="GA72" s="80"/>
      <c r="GB72" s="80"/>
      <c r="GC72" s="80"/>
      <c r="GD72" s="80"/>
      <c r="GE72" s="80"/>
      <c r="GF72" s="80"/>
      <c r="GG72" s="80"/>
      <c r="GH72" s="80"/>
      <c r="GI72" s="80"/>
      <c r="GJ72" s="80"/>
      <c r="GK72" s="80"/>
      <c r="GL72" s="80"/>
      <c r="GM72" s="80"/>
      <c r="GN72" s="80"/>
      <c r="GO72" s="80"/>
      <c r="GP72" s="80"/>
      <c r="GQ72" s="80"/>
      <c r="GR72" s="80"/>
      <c r="GS72" s="80"/>
      <c r="GT72" s="80"/>
      <c r="GU72" s="80"/>
      <c r="GV72" s="80"/>
      <c r="GW72" s="80"/>
      <c r="GX72" s="80"/>
      <c r="GY72" s="80"/>
      <c r="GZ72" s="80"/>
      <c r="HA72" s="80"/>
      <c r="HB72" s="80"/>
      <c r="HC72" s="80"/>
      <c r="HD72" s="80"/>
      <c r="HE72" s="80"/>
      <c r="HF72" s="80"/>
      <c r="HG72" s="80"/>
      <c r="HH72" s="80"/>
      <c r="HI72" s="80"/>
      <c r="HJ72" s="80"/>
      <c r="HK72" s="80"/>
      <c r="HL72" s="80"/>
      <c r="HM72" s="80"/>
      <c r="HN72" s="80"/>
      <c r="HO72" s="80"/>
      <c r="HP72" s="80"/>
      <c r="HQ72" s="80"/>
      <c r="HR72" s="80"/>
      <c r="HS72" s="80"/>
      <c r="HT72" s="80"/>
      <c r="HU72" s="80"/>
      <c r="HV72" s="80"/>
      <c r="HW72" s="80"/>
      <c r="HX72" s="80"/>
      <c r="HY72" s="80"/>
      <c r="HZ72" s="80"/>
      <c r="IA72" s="80"/>
      <c r="IB72" s="80"/>
      <c r="IC72" s="80"/>
      <c r="ID72" s="80"/>
      <c r="IE72" s="80"/>
      <c r="IF72" s="80"/>
      <c r="IG72" s="80"/>
      <c r="IH72" s="80"/>
      <c r="II72" s="80"/>
      <c r="IJ72" s="80"/>
      <c r="IK72" s="80"/>
      <c r="IL72" s="80"/>
      <c r="IM72" s="80"/>
      <c r="IN72" s="80"/>
      <c r="IO72" s="80"/>
      <c r="IP72" s="80"/>
      <c r="IQ72" s="80"/>
      <c r="IR72" s="80"/>
      <c r="IS72" s="80"/>
    </row>
    <row r="73" spans="1:253" ht="15">
      <c r="A73" s="80"/>
      <c r="B73" s="80"/>
      <c r="C73" s="80"/>
      <c r="D73" s="80"/>
      <c r="E73" s="80"/>
      <c r="F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0"/>
      <c r="IK73" s="80"/>
      <c r="IL73" s="80"/>
      <c r="IM73" s="80"/>
      <c r="IN73" s="80"/>
      <c r="IO73" s="80"/>
      <c r="IP73" s="80"/>
      <c r="IQ73" s="80"/>
      <c r="IR73" s="80"/>
      <c r="IS73" s="80"/>
    </row>
    <row r="74" spans="1:253" ht="15">
      <c r="A74" s="80"/>
      <c r="B74" s="80"/>
      <c r="C74" s="80"/>
      <c r="D74" s="80"/>
      <c r="E74" s="80"/>
      <c r="F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  <c r="HS74" s="80"/>
      <c r="HT74" s="80"/>
      <c r="HU74" s="80"/>
      <c r="HV74" s="80"/>
      <c r="HW74" s="80"/>
      <c r="HX74" s="80"/>
      <c r="HY74" s="80"/>
      <c r="HZ74" s="80"/>
      <c r="IA74" s="80"/>
      <c r="IB74" s="80"/>
      <c r="IC74" s="80"/>
      <c r="ID74" s="80"/>
      <c r="IE74" s="80"/>
      <c r="IF74" s="80"/>
      <c r="IG74" s="80"/>
      <c r="IH74" s="80"/>
      <c r="II74" s="80"/>
      <c r="IJ74" s="80"/>
      <c r="IK74" s="80"/>
      <c r="IL74" s="80"/>
      <c r="IM74" s="80"/>
      <c r="IN74" s="80"/>
      <c r="IO74" s="80"/>
      <c r="IP74" s="80"/>
      <c r="IQ74" s="80"/>
      <c r="IR74" s="80"/>
      <c r="IS74" s="80"/>
    </row>
    <row r="75" spans="1:253" ht="15">
      <c r="A75" s="80"/>
      <c r="B75" s="80"/>
      <c r="C75" s="80"/>
      <c r="D75" s="80"/>
      <c r="E75" s="80"/>
      <c r="F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80"/>
      <c r="FY75" s="80"/>
      <c r="FZ75" s="80"/>
      <c r="GA75" s="80"/>
      <c r="GB75" s="80"/>
      <c r="GC75" s="80"/>
      <c r="GD75" s="80"/>
      <c r="GE75" s="80"/>
      <c r="GF75" s="80"/>
      <c r="GG75" s="80"/>
      <c r="GH75" s="80"/>
      <c r="GI75" s="80"/>
      <c r="GJ75" s="80"/>
      <c r="GK75" s="80"/>
      <c r="GL75" s="80"/>
      <c r="GM75" s="80"/>
      <c r="GN75" s="80"/>
      <c r="GO75" s="80"/>
      <c r="GP75" s="80"/>
      <c r="GQ75" s="80"/>
      <c r="GR75" s="80"/>
      <c r="GS75" s="80"/>
      <c r="GT75" s="80"/>
      <c r="GU75" s="80"/>
      <c r="GV75" s="80"/>
      <c r="GW75" s="80"/>
      <c r="GX75" s="80"/>
      <c r="GY75" s="80"/>
      <c r="GZ75" s="80"/>
      <c r="HA75" s="80"/>
      <c r="HB75" s="80"/>
      <c r="HC75" s="80"/>
      <c r="HD75" s="80"/>
      <c r="HE75" s="80"/>
      <c r="HF75" s="80"/>
      <c r="HG75" s="80"/>
      <c r="HH75" s="80"/>
      <c r="HI75" s="80"/>
      <c r="HJ75" s="80"/>
      <c r="HK75" s="80"/>
      <c r="HL75" s="80"/>
      <c r="HM75" s="80"/>
      <c r="HN75" s="80"/>
      <c r="HO75" s="80"/>
      <c r="HP75" s="80"/>
      <c r="HQ75" s="80"/>
      <c r="HR75" s="80"/>
      <c r="HS75" s="80"/>
      <c r="HT75" s="80"/>
      <c r="HU75" s="80"/>
      <c r="HV75" s="80"/>
      <c r="HW75" s="80"/>
      <c r="HX75" s="80"/>
      <c r="HY75" s="80"/>
      <c r="HZ75" s="80"/>
      <c r="IA75" s="80"/>
      <c r="IB75" s="80"/>
      <c r="IC75" s="80"/>
      <c r="ID75" s="80"/>
      <c r="IE75" s="80"/>
      <c r="IF75" s="80"/>
      <c r="IG75" s="80"/>
      <c r="IH75" s="80"/>
      <c r="II75" s="80"/>
      <c r="IJ75" s="80"/>
      <c r="IK75" s="80"/>
      <c r="IL75" s="80"/>
      <c r="IM75" s="80"/>
      <c r="IN75" s="80"/>
      <c r="IO75" s="80"/>
      <c r="IP75" s="80"/>
      <c r="IQ75" s="80"/>
      <c r="IR75" s="80"/>
      <c r="IS75" s="80"/>
    </row>
    <row r="76" spans="1:253" ht="15">
      <c r="A76" s="80"/>
      <c r="B76" s="80"/>
      <c r="C76" s="80"/>
      <c r="D76" s="80"/>
      <c r="E76" s="80"/>
      <c r="F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  <c r="FT76" s="80"/>
      <c r="FU76" s="80"/>
      <c r="FV76" s="80"/>
      <c r="FW76" s="80"/>
      <c r="FX76" s="80"/>
      <c r="FY76" s="80"/>
      <c r="FZ76" s="80"/>
      <c r="GA76" s="80"/>
      <c r="GB76" s="80"/>
      <c r="GC76" s="80"/>
      <c r="GD76" s="80"/>
      <c r="GE76" s="80"/>
      <c r="GF76" s="80"/>
      <c r="GG76" s="80"/>
      <c r="GH76" s="80"/>
      <c r="GI76" s="80"/>
      <c r="GJ76" s="80"/>
      <c r="GK76" s="80"/>
      <c r="GL76" s="80"/>
      <c r="GM76" s="80"/>
      <c r="GN76" s="80"/>
      <c r="GO76" s="80"/>
      <c r="GP76" s="80"/>
      <c r="GQ76" s="80"/>
      <c r="GR76" s="80"/>
      <c r="GS76" s="80"/>
      <c r="GT76" s="80"/>
      <c r="GU76" s="80"/>
      <c r="GV76" s="80"/>
      <c r="GW76" s="80"/>
      <c r="GX76" s="80"/>
      <c r="GY76" s="80"/>
      <c r="GZ76" s="80"/>
      <c r="HA76" s="80"/>
      <c r="HB76" s="80"/>
      <c r="HC76" s="80"/>
      <c r="HD76" s="80"/>
      <c r="HE76" s="80"/>
      <c r="HF76" s="80"/>
      <c r="HG76" s="80"/>
      <c r="HH76" s="80"/>
      <c r="HI76" s="80"/>
      <c r="HJ76" s="80"/>
      <c r="HK76" s="80"/>
      <c r="HL76" s="80"/>
      <c r="HM76" s="80"/>
      <c r="HN76" s="80"/>
      <c r="HO76" s="80"/>
      <c r="HP76" s="80"/>
      <c r="HQ76" s="80"/>
      <c r="HR76" s="80"/>
      <c r="HS76" s="80"/>
      <c r="HT76" s="80"/>
      <c r="HU76" s="80"/>
      <c r="HV76" s="80"/>
      <c r="HW76" s="80"/>
      <c r="HX76" s="80"/>
      <c r="HY76" s="80"/>
      <c r="HZ76" s="80"/>
      <c r="IA76" s="80"/>
      <c r="IB76" s="80"/>
      <c r="IC76" s="80"/>
      <c r="ID76" s="80"/>
      <c r="IE76" s="80"/>
      <c r="IF76" s="80"/>
      <c r="IG76" s="80"/>
      <c r="IH76" s="80"/>
      <c r="II76" s="80"/>
      <c r="IJ76" s="80"/>
      <c r="IK76" s="80"/>
      <c r="IL76" s="80"/>
      <c r="IM76" s="80"/>
      <c r="IN76" s="80"/>
      <c r="IO76" s="80"/>
      <c r="IP76" s="80"/>
      <c r="IQ76" s="80"/>
      <c r="IR76" s="80"/>
      <c r="IS76" s="80"/>
    </row>
    <row r="77" spans="1:253" ht="15">
      <c r="A77" s="80"/>
      <c r="B77" s="80"/>
      <c r="C77" s="80"/>
      <c r="D77" s="80"/>
      <c r="E77" s="80"/>
      <c r="F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  <c r="GD77" s="80"/>
      <c r="GE77" s="80"/>
      <c r="GF77" s="80"/>
      <c r="GG77" s="80"/>
      <c r="GH77" s="80"/>
      <c r="GI77" s="80"/>
      <c r="GJ77" s="80"/>
      <c r="GK77" s="80"/>
      <c r="GL77" s="80"/>
      <c r="GM77" s="80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/>
      <c r="HW77" s="80"/>
      <c r="HX77" s="80"/>
      <c r="HY77" s="80"/>
      <c r="HZ77" s="80"/>
      <c r="IA77" s="80"/>
      <c r="IB77" s="80"/>
      <c r="IC77" s="80"/>
      <c r="ID77" s="80"/>
      <c r="IE77" s="80"/>
      <c r="IF77" s="80"/>
      <c r="IG77" s="80"/>
      <c r="IH77" s="80"/>
      <c r="II77" s="80"/>
      <c r="IJ77" s="80"/>
      <c r="IK77" s="80"/>
      <c r="IL77" s="80"/>
      <c r="IM77" s="80"/>
      <c r="IN77" s="80"/>
      <c r="IO77" s="80"/>
      <c r="IP77" s="80"/>
      <c r="IQ77" s="80"/>
      <c r="IR77" s="80"/>
      <c r="IS77" s="80"/>
    </row>
    <row r="78" spans="1:253" ht="15">
      <c r="A78" s="80"/>
      <c r="B78" s="80"/>
      <c r="C78" s="80"/>
      <c r="D78" s="80"/>
      <c r="E78" s="80"/>
      <c r="F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0"/>
      <c r="GD78" s="80"/>
      <c r="GE78" s="80"/>
      <c r="GF78" s="80"/>
      <c r="GG78" s="80"/>
      <c r="GH78" s="80"/>
      <c r="GI78" s="80"/>
      <c r="GJ78" s="80"/>
      <c r="GK78" s="80"/>
      <c r="GL78" s="80"/>
      <c r="GM78" s="80"/>
      <c r="GN78" s="80"/>
      <c r="GO78" s="80"/>
      <c r="GP78" s="80"/>
      <c r="GQ78" s="80"/>
      <c r="GR78" s="80"/>
      <c r="GS78" s="80"/>
      <c r="GT78" s="80"/>
      <c r="GU78" s="80"/>
      <c r="GV78" s="80"/>
      <c r="GW78" s="80"/>
      <c r="GX78" s="80"/>
      <c r="GY78" s="80"/>
      <c r="GZ78" s="80"/>
      <c r="HA78" s="80"/>
      <c r="HB78" s="80"/>
      <c r="HC78" s="80"/>
      <c r="HD78" s="80"/>
      <c r="HE78" s="80"/>
      <c r="HF78" s="80"/>
      <c r="HG78" s="80"/>
      <c r="HH78" s="80"/>
      <c r="HI78" s="80"/>
      <c r="HJ78" s="80"/>
      <c r="HK78" s="80"/>
      <c r="HL78" s="80"/>
      <c r="HM78" s="80"/>
      <c r="HN78" s="80"/>
      <c r="HO78" s="80"/>
      <c r="HP78" s="80"/>
      <c r="HQ78" s="80"/>
      <c r="HR78" s="80"/>
      <c r="HS78" s="80"/>
      <c r="HT78" s="80"/>
      <c r="HU78" s="80"/>
      <c r="HV78" s="80"/>
      <c r="HW78" s="80"/>
      <c r="HX78" s="80"/>
      <c r="HY78" s="80"/>
      <c r="HZ78" s="80"/>
      <c r="IA78" s="80"/>
      <c r="IB78" s="80"/>
      <c r="IC78" s="80"/>
      <c r="ID78" s="80"/>
      <c r="IE78" s="80"/>
      <c r="IF78" s="80"/>
      <c r="IG78" s="80"/>
      <c r="IH78" s="80"/>
      <c r="II78" s="80"/>
      <c r="IJ78" s="80"/>
      <c r="IK78" s="80"/>
      <c r="IL78" s="80"/>
      <c r="IM78" s="80"/>
      <c r="IN78" s="80"/>
      <c r="IO78" s="80"/>
      <c r="IP78" s="80"/>
      <c r="IQ78" s="80"/>
      <c r="IR78" s="80"/>
      <c r="IS78" s="80"/>
    </row>
    <row r="79" spans="1:253" ht="15">
      <c r="A79" s="80"/>
      <c r="B79" s="80"/>
      <c r="C79" s="80"/>
      <c r="D79" s="80"/>
      <c r="E79" s="80"/>
      <c r="F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/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80"/>
      <c r="IG79" s="80"/>
      <c r="IH79" s="80"/>
      <c r="II79" s="80"/>
      <c r="IJ79" s="80"/>
      <c r="IK79" s="80"/>
      <c r="IL79" s="80"/>
      <c r="IM79" s="80"/>
      <c r="IN79" s="80"/>
      <c r="IO79" s="80"/>
      <c r="IP79" s="80"/>
      <c r="IQ79" s="80"/>
      <c r="IR79" s="80"/>
      <c r="IS79" s="80"/>
    </row>
    <row r="80" spans="1:253" ht="15">
      <c r="A80" s="80"/>
      <c r="B80" s="80"/>
      <c r="C80" s="80"/>
      <c r="D80" s="80"/>
      <c r="E80" s="80"/>
      <c r="F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0"/>
      <c r="IM80" s="80"/>
      <c r="IN80" s="80"/>
      <c r="IO80" s="80"/>
      <c r="IP80" s="80"/>
      <c r="IQ80" s="80"/>
      <c r="IR80" s="80"/>
      <c r="IS80" s="80"/>
    </row>
    <row r="81" spans="1:253" ht="15">
      <c r="A81" s="80"/>
      <c r="B81" s="80"/>
      <c r="C81" s="80"/>
      <c r="D81" s="80"/>
      <c r="E81" s="80"/>
      <c r="F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  <c r="FZ81" s="80"/>
      <c r="GA81" s="80"/>
      <c r="GB81" s="80"/>
      <c r="GC81" s="80"/>
      <c r="GD81" s="80"/>
      <c r="GE81" s="80"/>
      <c r="GF81" s="80"/>
      <c r="GG81" s="80"/>
      <c r="GH81" s="80"/>
      <c r="GI81" s="80"/>
      <c r="GJ81" s="80"/>
      <c r="GK81" s="80"/>
      <c r="GL81" s="80"/>
      <c r="GM81" s="80"/>
      <c r="GN81" s="80"/>
      <c r="GO81" s="80"/>
      <c r="GP81" s="80"/>
      <c r="GQ81" s="80"/>
      <c r="GR81" s="80"/>
      <c r="GS81" s="80"/>
      <c r="GT81" s="80"/>
      <c r="GU81" s="80"/>
      <c r="GV81" s="80"/>
      <c r="GW81" s="80"/>
      <c r="GX81" s="80"/>
      <c r="GY81" s="80"/>
      <c r="GZ81" s="80"/>
      <c r="HA81" s="80"/>
      <c r="HB81" s="80"/>
      <c r="HC81" s="80"/>
      <c r="HD81" s="80"/>
      <c r="HE81" s="80"/>
      <c r="HF81" s="80"/>
      <c r="HG81" s="80"/>
      <c r="HH81" s="80"/>
      <c r="HI81" s="80"/>
      <c r="HJ81" s="80"/>
      <c r="HK81" s="80"/>
      <c r="HL81" s="80"/>
      <c r="HM81" s="80"/>
      <c r="HN81" s="80"/>
      <c r="HO81" s="80"/>
      <c r="HP81" s="80"/>
      <c r="HQ81" s="80"/>
      <c r="HR81" s="80"/>
      <c r="HS81" s="80"/>
      <c r="HT81" s="80"/>
      <c r="HU81" s="80"/>
      <c r="HV81" s="80"/>
      <c r="HW81" s="80"/>
      <c r="HX81" s="80"/>
      <c r="HY81" s="80"/>
      <c r="HZ81" s="80"/>
      <c r="IA81" s="80"/>
      <c r="IB81" s="80"/>
      <c r="IC81" s="80"/>
      <c r="ID81" s="80"/>
      <c r="IE81" s="80"/>
      <c r="IF81" s="80"/>
      <c r="IG81" s="80"/>
      <c r="IH81" s="80"/>
      <c r="II81" s="80"/>
      <c r="IJ81" s="80"/>
      <c r="IK81" s="80"/>
      <c r="IL81" s="80"/>
      <c r="IM81" s="80"/>
      <c r="IN81" s="80"/>
      <c r="IO81" s="80"/>
      <c r="IP81" s="80"/>
      <c r="IQ81" s="80"/>
      <c r="IR81" s="80"/>
      <c r="IS81" s="80"/>
    </row>
    <row r="82" spans="1:253" ht="15">
      <c r="A82" s="80"/>
      <c r="B82" s="80"/>
      <c r="C82" s="80"/>
      <c r="D82" s="80"/>
      <c r="E82" s="80"/>
      <c r="F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  <c r="HM82" s="80"/>
      <c r="HN82" s="80"/>
      <c r="HO82" s="80"/>
      <c r="HP82" s="80"/>
      <c r="HQ82" s="80"/>
      <c r="HR82" s="80"/>
      <c r="HS82" s="80"/>
      <c r="HT82" s="80"/>
      <c r="HU82" s="80"/>
      <c r="HV82" s="80"/>
      <c r="HW82" s="80"/>
      <c r="HX82" s="80"/>
      <c r="HY82" s="80"/>
      <c r="HZ82" s="80"/>
      <c r="IA82" s="80"/>
      <c r="IB82" s="80"/>
      <c r="IC82" s="80"/>
      <c r="ID82" s="80"/>
      <c r="IE82" s="80"/>
      <c r="IF82" s="80"/>
      <c r="IG82" s="80"/>
      <c r="IH82" s="80"/>
      <c r="II82" s="80"/>
      <c r="IJ82" s="80"/>
      <c r="IK82" s="80"/>
      <c r="IL82" s="80"/>
      <c r="IM82" s="80"/>
      <c r="IN82" s="80"/>
      <c r="IO82" s="80"/>
      <c r="IP82" s="80"/>
      <c r="IQ82" s="80"/>
      <c r="IR82" s="80"/>
      <c r="IS82" s="80"/>
    </row>
    <row r="83" spans="1:253" ht="15">
      <c r="A83" s="80"/>
      <c r="B83" s="80"/>
      <c r="C83" s="80"/>
      <c r="D83" s="80"/>
      <c r="E83" s="80"/>
      <c r="F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80"/>
      <c r="GK83" s="80"/>
      <c r="GL83" s="80"/>
      <c r="GM83" s="80"/>
      <c r="GN83" s="80"/>
      <c r="GO83" s="80"/>
      <c r="GP83" s="80"/>
      <c r="GQ83" s="80"/>
      <c r="GR83" s="80"/>
      <c r="GS83" s="80"/>
      <c r="GT83" s="80"/>
      <c r="GU83" s="80"/>
      <c r="GV83" s="80"/>
      <c r="GW83" s="80"/>
      <c r="GX83" s="80"/>
      <c r="GY83" s="80"/>
      <c r="GZ83" s="80"/>
      <c r="HA83" s="80"/>
      <c r="HB83" s="80"/>
      <c r="HC83" s="80"/>
      <c r="HD83" s="80"/>
      <c r="HE83" s="80"/>
      <c r="HF83" s="80"/>
      <c r="HG83" s="80"/>
      <c r="HH83" s="80"/>
      <c r="HI83" s="80"/>
      <c r="HJ83" s="80"/>
      <c r="HK83" s="80"/>
      <c r="HL83" s="80"/>
      <c r="HM83" s="80"/>
      <c r="HN83" s="80"/>
      <c r="HO83" s="80"/>
      <c r="HP83" s="80"/>
      <c r="HQ83" s="80"/>
      <c r="HR83" s="80"/>
      <c r="HS83" s="80"/>
      <c r="HT83" s="80"/>
      <c r="HU83" s="80"/>
      <c r="HV83" s="80"/>
      <c r="HW83" s="80"/>
      <c r="HX83" s="80"/>
      <c r="HY83" s="80"/>
      <c r="HZ83" s="80"/>
      <c r="IA83" s="80"/>
      <c r="IB83" s="80"/>
      <c r="IC83" s="80"/>
      <c r="ID83" s="80"/>
      <c r="IE83" s="80"/>
      <c r="IF83" s="80"/>
      <c r="IG83" s="80"/>
      <c r="IH83" s="80"/>
      <c r="II83" s="80"/>
      <c r="IJ83" s="80"/>
      <c r="IK83" s="80"/>
      <c r="IL83" s="80"/>
      <c r="IM83" s="80"/>
      <c r="IN83" s="80"/>
      <c r="IO83" s="80"/>
      <c r="IP83" s="80"/>
      <c r="IQ83" s="80"/>
      <c r="IR83" s="80"/>
      <c r="IS83" s="80"/>
    </row>
    <row r="84" spans="1:253" ht="15">
      <c r="A84" s="80"/>
      <c r="B84" s="80"/>
      <c r="C84" s="80"/>
      <c r="D84" s="80"/>
      <c r="E84" s="80"/>
      <c r="F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  <c r="HR84" s="80"/>
      <c r="HS84" s="80"/>
      <c r="HT84" s="80"/>
      <c r="HU84" s="80"/>
      <c r="HV84" s="80"/>
      <c r="HW84" s="80"/>
      <c r="HX84" s="80"/>
      <c r="HY84" s="80"/>
      <c r="HZ84" s="80"/>
      <c r="IA84" s="80"/>
      <c r="IB84" s="80"/>
      <c r="IC84" s="80"/>
      <c r="ID84" s="80"/>
      <c r="IE84" s="80"/>
      <c r="IF84" s="80"/>
      <c r="IG84" s="80"/>
      <c r="IH84" s="80"/>
      <c r="II84" s="80"/>
      <c r="IJ84" s="80"/>
      <c r="IK84" s="80"/>
      <c r="IL84" s="80"/>
      <c r="IM84" s="80"/>
      <c r="IN84" s="80"/>
      <c r="IO84" s="80"/>
      <c r="IP84" s="80"/>
      <c r="IQ84" s="80"/>
      <c r="IR84" s="80"/>
      <c r="IS84" s="80"/>
    </row>
    <row r="85" spans="1:253" ht="15">
      <c r="A85" s="80"/>
      <c r="B85" s="80"/>
      <c r="C85" s="80"/>
      <c r="D85" s="80"/>
      <c r="E85" s="80"/>
      <c r="F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  <c r="FV85" s="80"/>
      <c r="FW85" s="80"/>
      <c r="FX85" s="80"/>
      <c r="FY85" s="80"/>
      <c r="FZ85" s="80"/>
      <c r="GA85" s="80"/>
      <c r="GB85" s="80"/>
      <c r="GC85" s="80"/>
      <c r="GD85" s="80"/>
      <c r="GE85" s="80"/>
      <c r="GF85" s="80"/>
      <c r="GG85" s="80"/>
      <c r="GH85" s="80"/>
      <c r="GI85" s="80"/>
      <c r="GJ85" s="80"/>
      <c r="GK85" s="80"/>
      <c r="GL85" s="80"/>
      <c r="GM85" s="80"/>
      <c r="GN85" s="80"/>
      <c r="GO85" s="80"/>
      <c r="GP85" s="80"/>
      <c r="GQ85" s="80"/>
      <c r="GR85" s="80"/>
      <c r="GS85" s="80"/>
      <c r="GT85" s="80"/>
      <c r="GU85" s="80"/>
      <c r="GV85" s="80"/>
      <c r="GW85" s="80"/>
      <c r="GX85" s="80"/>
      <c r="GY85" s="80"/>
      <c r="GZ85" s="80"/>
      <c r="HA85" s="80"/>
      <c r="HB85" s="80"/>
      <c r="HC85" s="80"/>
      <c r="HD85" s="80"/>
      <c r="HE85" s="80"/>
      <c r="HF85" s="80"/>
      <c r="HG85" s="80"/>
      <c r="HH85" s="80"/>
      <c r="HI85" s="80"/>
      <c r="HJ85" s="80"/>
      <c r="HK85" s="80"/>
      <c r="HL85" s="80"/>
      <c r="HM85" s="80"/>
      <c r="HN85" s="80"/>
      <c r="HO85" s="80"/>
      <c r="HP85" s="80"/>
      <c r="HQ85" s="80"/>
      <c r="HR85" s="80"/>
      <c r="HS85" s="80"/>
      <c r="HT85" s="80"/>
      <c r="HU85" s="80"/>
      <c r="HV85" s="80"/>
      <c r="HW85" s="80"/>
      <c r="HX85" s="80"/>
      <c r="HY85" s="80"/>
      <c r="HZ85" s="80"/>
      <c r="IA85" s="80"/>
      <c r="IB85" s="80"/>
      <c r="IC85" s="80"/>
      <c r="ID85" s="80"/>
      <c r="IE85" s="80"/>
      <c r="IF85" s="80"/>
      <c r="IG85" s="80"/>
      <c r="IH85" s="80"/>
      <c r="II85" s="80"/>
      <c r="IJ85" s="80"/>
      <c r="IK85" s="80"/>
      <c r="IL85" s="80"/>
      <c r="IM85" s="80"/>
      <c r="IN85" s="80"/>
      <c r="IO85" s="80"/>
      <c r="IP85" s="80"/>
      <c r="IQ85" s="80"/>
      <c r="IR85" s="80"/>
      <c r="IS85" s="80"/>
    </row>
    <row r="86" spans="1:253" ht="15">
      <c r="A86" s="80"/>
      <c r="B86" s="80"/>
      <c r="C86" s="80"/>
      <c r="D86" s="80"/>
      <c r="E86" s="80"/>
      <c r="F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  <c r="FV86" s="80"/>
      <c r="FW86" s="80"/>
      <c r="FX86" s="80"/>
      <c r="FY86" s="80"/>
      <c r="FZ86" s="80"/>
      <c r="GA86" s="80"/>
      <c r="GB86" s="80"/>
      <c r="GC86" s="80"/>
      <c r="GD86" s="80"/>
      <c r="GE86" s="80"/>
      <c r="GF86" s="80"/>
      <c r="GG86" s="80"/>
      <c r="GH86" s="80"/>
      <c r="GI86" s="80"/>
      <c r="GJ86" s="80"/>
      <c r="GK86" s="80"/>
      <c r="GL86" s="80"/>
      <c r="GM86" s="80"/>
      <c r="GN86" s="80"/>
      <c r="GO86" s="80"/>
      <c r="GP86" s="80"/>
      <c r="GQ86" s="80"/>
      <c r="GR86" s="80"/>
      <c r="GS86" s="80"/>
      <c r="GT86" s="80"/>
      <c r="GU86" s="80"/>
      <c r="GV86" s="80"/>
      <c r="GW86" s="80"/>
      <c r="GX86" s="80"/>
      <c r="GY86" s="80"/>
      <c r="GZ86" s="80"/>
      <c r="HA86" s="80"/>
      <c r="HB86" s="80"/>
      <c r="HC86" s="80"/>
      <c r="HD86" s="80"/>
      <c r="HE86" s="80"/>
      <c r="HF86" s="80"/>
      <c r="HG86" s="80"/>
      <c r="HH86" s="80"/>
      <c r="HI86" s="80"/>
      <c r="HJ86" s="80"/>
      <c r="HK86" s="80"/>
      <c r="HL86" s="80"/>
      <c r="HM86" s="80"/>
      <c r="HN86" s="80"/>
      <c r="HO86" s="80"/>
      <c r="HP86" s="80"/>
      <c r="HQ86" s="80"/>
      <c r="HR86" s="80"/>
      <c r="HS86" s="80"/>
      <c r="HT86" s="80"/>
      <c r="HU86" s="80"/>
      <c r="HV86" s="80"/>
      <c r="HW86" s="80"/>
      <c r="HX86" s="80"/>
      <c r="HY86" s="80"/>
      <c r="HZ86" s="80"/>
      <c r="IA86" s="80"/>
      <c r="IB86" s="80"/>
      <c r="IC86" s="80"/>
      <c r="ID86" s="80"/>
      <c r="IE86" s="80"/>
      <c r="IF86" s="80"/>
      <c r="IG86" s="80"/>
      <c r="IH86" s="80"/>
      <c r="II86" s="80"/>
      <c r="IJ86" s="80"/>
      <c r="IK86" s="80"/>
      <c r="IL86" s="80"/>
      <c r="IM86" s="80"/>
      <c r="IN86" s="80"/>
      <c r="IO86" s="80"/>
      <c r="IP86" s="80"/>
      <c r="IQ86" s="80"/>
      <c r="IR86" s="80"/>
      <c r="IS86" s="80"/>
    </row>
    <row r="87" spans="1:253" ht="15">
      <c r="A87" s="80"/>
      <c r="B87" s="80"/>
      <c r="C87" s="80"/>
      <c r="D87" s="80"/>
      <c r="E87" s="80"/>
      <c r="F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  <c r="GA87" s="80"/>
      <c r="GB87" s="80"/>
      <c r="GC87" s="80"/>
      <c r="GD87" s="80"/>
      <c r="GE87" s="80"/>
      <c r="GF87" s="80"/>
      <c r="GG87" s="80"/>
      <c r="GH87" s="80"/>
      <c r="GI87" s="80"/>
      <c r="GJ87" s="80"/>
      <c r="GK87" s="80"/>
      <c r="GL87" s="80"/>
      <c r="GM87" s="80"/>
      <c r="GN87" s="80"/>
      <c r="GO87" s="80"/>
      <c r="GP87" s="80"/>
      <c r="GQ87" s="80"/>
      <c r="GR87" s="80"/>
      <c r="GS87" s="80"/>
      <c r="GT87" s="80"/>
      <c r="GU87" s="80"/>
      <c r="GV87" s="80"/>
      <c r="GW87" s="80"/>
      <c r="GX87" s="80"/>
      <c r="GY87" s="80"/>
      <c r="GZ87" s="80"/>
      <c r="HA87" s="80"/>
      <c r="HB87" s="80"/>
      <c r="HC87" s="80"/>
      <c r="HD87" s="80"/>
      <c r="HE87" s="80"/>
      <c r="HF87" s="80"/>
      <c r="HG87" s="80"/>
      <c r="HH87" s="80"/>
      <c r="HI87" s="80"/>
      <c r="HJ87" s="80"/>
      <c r="HK87" s="80"/>
      <c r="HL87" s="80"/>
      <c r="HM87" s="80"/>
      <c r="HN87" s="80"/>
      <c r="HO87" s="80"/>
      <c r="HP87" s="80"/>
      <c r="HQ87" s="80"/>
      <c r="HR87" s="80"/>
      <c r="HS87" s="80"/>
      <c r="HT87" s="80"/>
      <c r="HU87" s="80"/>
      <c r="HV87" s="80"/>
      <c r="HW87" s="80"/>
      <c r="HX87" s="80"/>
      <c r="HY87" s="80"/>
      <c r="HZ87" s="80"/>
      <c r="IA87" s="80"/>
      <c r="IB87" s="80"/>
      <c r="IC87" s="80"/>
      <c r="ID87" s="80"/>
      <c r="IE87" s="80"/>
      <c r="IF87" s="80"/>
      <c r="IG87" s="80"/>
      <c r="IH87" s="80"/>
      <c r="II87" s="80"/>
      <c r="IJ87" s="80"/>
      <c r="IK87" s="80"/>
      <c r="IL87" s="80"/>
      <c r="IM87" s="80"/>
      <c r="IN87" s="80"/>
      <c r="IO87" s="80"/>
      <c r="IP87" s="80"/>
      <c r="IQ87" s="80"/>
      <c r="IR87" s="80"/>
      <c r="IS87" s="80"/>
    </row>
  </sheetData>
  <sheetProtection/>
  <mergeCells count="5">
    <mergeCell ref="A46:F46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57"/>
  <sheetViews>
    <sheetView zoomScaleSheetLayoutView="80" zoomScalePageLayoutView="0" workbookViewId="0" topLeftCell="A13">
      <selection activeCell="A31" sqref="A31"/>
    </sheetView>
  </sheetViews>
  <sheetFormatPr defaultColWidth="9.140625" defaultRowHeight="12.75"/>
  <cols>
    <col min="1" max="1" width="43.57421875" style="170" customWidth="1"/>
    <col min="2" max="2" width="14.140625" style="170" customWidth="1"/>
    <col min="3" max="3" width="1.7109375" style="170" customWidth="1"/>
    <col min="4" max="4" width="25.7109375" style="170" customWidth="1"/>
    <col min="5" max="5" width="1.7109375" style="170" customWidth="1"/>
    <col min="6" max="6" width="25.7109375" style="170" customWidth="1"/>
    <col min="7" max="7" width="1.7109375" style="170" customWidth="1"/>
    <col min="8" max="8" width="25.7109375" style="170" customWidth="1"/>
    <col min="9" max="9" width="1.7109375" style="170" customWidth="1"/>
    <col min="10" max="10" width="25.7109375" style="170" customWidth="1"/>
    <col min="11" max="11" width="1.57421875" style="170" customWidth="1"/>
    <col min="12" max="12" width="9.421875" style="170" customWidth="1"/>
    <col min="13" max="16384" width="9.140625" style="170" customWidth="1"/>
  </cols>
  <sheetData>
    <row r="1" spans="1:11" ht="18" customHeight="1">
      <c r="A1" s="165" t="s">
        <v>2</v>
      </c>
      <c r="B1" s="132"/>
      <c r="C1" s="132"/>
      <c r="D1" s="132"/>
      <c r="E1" s="132"/>
      <c r="F1" s="194"/>
      <c r="G1" s="194"/>
      <c r="H1" s="194"/>
      <c r="I1" s="194"/>
      <c r="J1" s="194"/>
      <c r="K1" s="194"/>
    </row>
    <row r="2" spans="1:11" ht="18" customHeight="1">
      <c r="A2" s="164"/>
      <c r="B2" s="163"/>
      <c r="C2" s="163"/>
      <c r="D2" s="163"/>
      <c r="E2" s="163"/>
      <c r="F2" s="130"/>
      <c r="G2" s="130"/>
      <c r="H2" s="130"/>
      <c r="I2" s="130"/>
      <c r="J2" s="130"/>
      <c r="K2" s="130"/>
    </row>
    <row r="3" spans="1:10" ht="18" customHeight="1">
      <c r="A3" s="197" t="s">
        <v>92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1" ht="18" customHeight="1">
      <c r="A4" s="198" t="str">
        <f>'statement of compr. income'!A4</f>
        <v>For the period ended March 31, 2019</v>
      </c>
      <c r="B4" s="198"/>
      <c r="C4" s="198"/>
      <c r="D4" s="198"/>
      <c r="E4" s="198"/>
      <c r="F4" s="198"/>
      <c r="G4" s="198"/>
      <c r="H4" s="198"/>
      <c r="I4" s="198"/>
      <c r="J4" s="198"/>
      <c r="K4" s="133"/>
    </row>
    <row r="5" spans="1:11" ht="16.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ht="15" customHeight="1">
      <c r="A6" s="199"/>
      <c r="B6" s="196" t="s">
        <v>14</v>
      </c>
      <c r="C6" s="169"/>
      <c r="D6" s="196" t="s">
        <v>65</v>
      </c>
      <c r="E6" s="169"/>
      <c r="F6" s="196" t="s">
        <v>76</v>
      </c>
      <c r="G6" s="169"/>
      <c r="H6" s="196" t="s">
        <v>48</v>
      </c>
      <c r="I6" s="169"/>
      <c r="J6" s="196" t="s">
        <v>16</v>
      </c>
      <c r="K6" s="169"/>
    </row>
    <row r="7" spans="1:11" s="135" customFormat="1" ht="16.5" customHeight="1">
      <c r="A7" s="199"/>
      <c r="B7" s="196"/>
      <c r="C7" s="134"/>
      <c r="D7" s="196"/>
      <c r="E7" s="169"/>
      <c r="F7" s="196"/>
      <c r="G7" s="134"/>
      <c r="H7" s="196"/>
      <c r="I7" s="134"/>
      <c r="J7" s="196"/>
      <c r="K7" s="134"/>
    </row>
    <row r="8" spans="1:11" s="138" customFormat="1" ht="15">
      <c r="A8" s="136"/>
      <c r="B8" s="137" t="s">
        <v>0</v>
      </c>
      <c r="C8" s="137"/>
      <c r="D8" s="137" t="s">
        <v>0</v>
      </c>
      <c r="E8" s="137"/>
      <c r="F8" s="137" t="s">
        <v>0</v>
      </c>
      <c r="G8" s="137"/>
      <c r="H8" s="137" t="s">
        <v>0</v>
      </c>
      <c r="I8" s="137"/>
      <c r="J8" s="137" t="s">
        <v>0</v>
      </c>
      <c r="K8" s="137"/>
    </row>
    <row r="9" spans="1:11" s="135" customFormat="1" ht="15">
      <c r="A9" s="67"/>
      <c r="B9" s="137"/>
      <c r="C9" s="137"/>
      <c r="D9" s="137"/>
      <c r="E9" s="137"/>
      <c r="F9" s="137"/>
      <c r="G9" s="137"/>
      <c r="H9" s="137"/>
      <c r="I9" s="137"/>
      <c r="J9" s="139"/>
      <c r="K9" s="137"/>
    </row>
    <row r="10" spans="1:11" s="143" customFormat="1" ht="15">
      <c r="A10" s="140"/>
      <c r="B10" s="141"/>
      <c r="C10" s="141"/>
      <c r="D10" s="142"/>
      <c r="E10" s="142"/>
      <c r="F10" s="142"/>
      <c r="G10" s="141"/>
      <c r="H10" s="141"/>
      <c r="I10" s="141"/>
      <c r="J10" s="141"/>
      <c r="K10" s="141"/>
    </row>
    <row r="11" spans="1:12" s="143" customFormat="1" ht="15">
      <c r="A11" s="144" t="s">
        <v>89</v>
      </c>
      <c r="B11" s="145">
        <v>19728</v>
      </c>
      <c r="C11" s="146"/>
      <c r="D11" s="145">
        <v>452</v>
      </c>
      <c r="E11" s="147"/>
      <c r="F11" s="145">
        <v>473</v>
      </c>
      <c r="G11" s="146"/>
      <c r="H11" s="145">
        <v>1525</v>
      </c>
      <c r="I11" s="146"/>
      <c r="J11" s="145">
        <f aca="true" t="shared" si="0" ref="J11:J17">+B11+F11+D11+H11</f>
        <v>22178</v>
      </c>
      <c r="K11" s="146"/>
      <c r="L11" s="147"/>
    </row>
    <row r="12" spans="1:12" s="143" customFormat="1" ht="15">
      <c r="A12" s="148" t="s">
        <v>52</v>
      </c>
      <c r="B12" s="145">
        <f>SUM(B11:B11)</f>
        <v>19728</v>
      </c>
      <c r="C12" s="146"/>
      <c r="D12" s="145">
        <f>SUM(D11:D11)</f>
        <v>452</v>
      </c>
      <c r="E12" s="147"/>
      <c r="F12" s="145">
        <f>SUM(F11:F11)</f>
        <v>473</v>
      </c>
      <c r="G12" s="146"/>
      <c r="H12" s="145">
        <f>H11</f>
        <v>1525</v>
      </c>
      <c r="I12" s="146"/>
      <c r="J12" s="145">
        <f t="shared" si="0"/>
        <v>22178</v>
      </c>
      <c r="K12" s="146"/>
      <c r="L12" s="147"/>
    </row>
    <row r="13" spans="1:12" s="143" customFormat="1" ht="15">
      <c r="A13" s="144"/>
      <c r="B13" s="147"/>
      <c r="C13" s="146"/>
      <c r="D13" s="147"/>
      <c r="E13" s="147"/>
      <c r="F13" s="147"/>
      <c r="G13" s="146"/>
      <c r="H13" s="146"/>
      <c r="I13" s="146"/>
      <c r="J13" s="149">
        <f t="shared" si="0"/>
        <v>0</v>
      </c>
      <c r="K13" s="146"/>
      <c r="L13" s="147"/>
    </row>
    <row r="14" spans="1:12" s="143" customFormat="1" ht="15">
      <c r="A14" s="150" t="s">
        <v>100</v>
      </c>
      <c r="B14" s="146"/>
      <c r="C14" s="146"/>
      <c r="D14" s="146"/>
      <c r="E14" s="146"/>
      <c r="F14" s="146"/>
      <c r="G14" s="146"/>
      <c r="H14" s="146"/>
      <c r="I14" s="146"/>
      <c r="J14" s="147">
        <f t="shared" si="0"/>
        <v>0</v>
      </c>
      <c r="K14" s="146"/>
      <c r="L14" s="147"/>
    </row>
    <row r="15" spans="1:12" s="143" customFormat="1" ht="15">
      <c r="A15" s="140" t="s">
        <v>49</v>
      </c>
      <c r="B15" s="146"/>
      <c r="C15" s="146"/>
      <c r="D15" s="146"/>
      <c r="E15" s="146"/>
      <c r="F15" s="146"/>
      <c r="G15" s="146"/>
      <c r="H15" s="146"/>
      <c r="I15" s="146"/>
      <c r="J15" s="147">
        <f t="shared" si="0"/>
        <v>0</v>
      </c>
      <c r="K15" s="146"/>
      <c r="L15" s="147"/>
    </row>
    <row r="16" spans="1:12" s="143" customFormat="1" ht="15">
      <c r="A16" s="151" t="s">
        <v>50</v>
      </c>
      <c r="B16" s="146"/>
      <c r="C16" s="146"/>
      <c r="D16" s="146"/>
      <c r="E16" s="146"/>
      <c r="F16" s="146"/>
      <c r="G16" s="146"/>
      <c r="H16" s="146">
        <v>-241</v>
      </c>
      <c r="I16" s="146"/>
      <c r="J16" s="147">
        <f t="shared" si="0"/>
        <v>-241</v>
      </c>
      <c r="K16" s="146"/>
      <c r="L16" s="147"/>
    </row>
    <row r="17" spans="1:12" s="143" customFormat="1" ht="15">
      <c r="A17" s="151" t="s">
        <v>69</v>
      </c>
      <c r="B17" s="146"/>
      <c r="C17" s="146"/>
      <c r="D17" s="146"/>
      <c r="E17" s="146"/>
      <c r="F17" s="146"/>
      <c r="G17" s="146"/>
      <c r="H17" s="146"/>
      <c r="I17" s="146"/>
      <c r="J17" s="147">
        <f t="shared" si="0"/>
        <v>0</v>
      </c>
      <c r="K17" s="146"/>
      <c r="L17" s="147"/>
    </row>
    <row r="18" spans="1:12" s="143" customFormat="1" ht="15">
      <c r="A18" s="151" t="s">
        <v>53</v>
      </c>
      <c r="B18" s="146"/>
      <c r="C18" s="146"/>
      <c r="D18" s="146"/>
      <c r="E18" s="146"/>
      <c r="F18" s="146"/>
      <c r="G18" s="146"/>
      <c r="H18" s="146"/>
      <c r="I18" s="146"/>
      <c r="J18" s="147">
        <f>+B18+F18+D18+H18</f>
        <v>0</v>
      </c>
      <c r="K18" s="146"/>
      <c r="L18" s="147"/>
    </row>
    <row r="19" spans="1:12" s="143" customFormat="1" ht="15">
      <c r="A19" s="151" t="s">
        <v>51</v>
      </c>
      <c r="B19" s="146"/>
      <c r="C19" s="146"/>
      <c r="D19" s="146"/>
      <c r="E19" s="146"/>
      <c r="F19" s="146"/>
      <c r="G19" s="146"/>
      <c r="H19" s="146"/>
      <c r="I19" s="146"/>
      <c r="J19" s="152">
        <f>+B19+F19+D19+H19</f>
        <v>0</v>
      </c>
      <c r="K19" s="146"/>
      <c r="L19" s="147"/>
    </row>
    <row r="20" spans="1:12" s="143" customFormat="1" ht="15">
      <c r="A20" s="144" t="s">
        <v>101</v>
      </c>
      <c r="B20" s="145">
        <f>SUM(B12:B19)</f>
        <v>19728</v>
      </c>
      <c r="C20" s="147"/>
      <c r="D20" s="145">
        <f>SUM(D12:D19)</f>
        <v>452</v>
      </c>
      <c r="E20" s="147"/>
      <c r="F20" s="145">
        <f>SUM(F12:F19)</f>
        <v>473</v>
      </c>
      <c r="G20" s="147"/>
      <c r="H20" s="145">
        <f>SUM(H12:H19)</f>
        <v>1284</v>
      </c>
      <c r="I20" s="147"/>
      <c r="J20" s="145">
        <f>+B20+F20+D20+H20</f>
        <v>21937</v>
      </c>
      <c r="K20" s="147"/>
      <c r="L20" s="147"/>
    </row>
    <row r="21" spans="1:12" s="143" customFormat="1" ht="15">
      <c r="A21" s="148"/>
      <c r="B21" s="147"/>
      <c r="C21" s="147"/>
      <c r="D21" s="147"/>
      <c r="E21" s="147"/>
      <c r="F21" s="147"/>
      <c r="G21" s="147"/>
      <c r="H21" s="147"/>
      <c r="I21" s="147"/>
      <c r="J21" s="147"/>
      <c r="K21" s="146"/>
      <c r="L21" s="147"/>
    </row>
    <row r="22" spans="1:12" s="143" customFormat="1" ht="16.5" customHeight="1">
      <c r="A22" s="148" t="s">
        <v>102</v>
      </c>
      <c r="B22" s="152">
        <v>19728</v>
      </c>
      <c r="C22" s="147"/>
      <c r="D22" s="152">
        <v>432</v>
      </c>
      <c r="E22" s="147"/>
      <c r="F22" s="152">
        <v>473</v>
      </c>
      <c r="G22" s="147"/>
      <c r="H22" s="152">
        <v>649</v>
      </c>
      <c r="I22" s="147"/>
      <c r="J22" s="152">
        <f>+B22+F22+D22+H22</f>
        <v>21282</v>
      </c>
      <c r="K22" s="146"/>
      <c r="L22" s="147"/>
    </row>
    <row r="23" spans="1:12" s="143" customFormat="1" ht="15">
      <c r="A23" s="140"/>
      <c r="B23" s="146"/>
      <c r="C23" s="146"/>
      <c r="D23" s="146"/>
      <c r="E23" s="146"/>
      <c r="F23" s="146"/>
      <c r="G23" s="146"/>
      <c r="H23" s="146"/>
      <c r="I23" s="146"/>
      <c r="J23" s="147"/>
      <c r="K23" s="146"/>
      <c r="L23" s="147"/>
    </row>
    <row r="24" spans="1:12" s="143" customFormat="1" ht="15">
      <c r="A24" s="150" t="s">
        <v>103</v>
      </c>
      <c r="B24" s="146"/>
      <c r="C24" s="146"/>
      <c r="D24" s="146"/>
      <c r="E24" s="146"/>
      <c r="F24" s="146"/>
      <c r="G24" s="146"/>
      <c r="H24" s="146"/>
      <c r="I24" s="146"/>
      <c r="J24" s="147">
        <f>+B24+F24+D24+H24</f>
        <v>0</v>
      </c>
      <c r="K24" s="146"/>
      <c r="L24" s="147"/>
    </row>
    <row r="25" spans="1:12" s="143" customFormat="1" ht="15">
      <c r="A25" s="140" t="s">
        <v>49</v>
      </c>
      <c r="B25" s="147"/>
      <c r="C25" s="146"/>
      <c r="D25" s="147"/>
      <c r="E25" s="147"/>
      <c r="F25" s="147"/>
      <c r="G25" s="146"/>
      <c r="H25" s="146"/>
      <c r="I25" s="146"/>
      <c r="J25" s="147">
        <f>+B25+F25+D25+H25</f>
        <v>0</v>
      </c>
      <c r="K25" s="146"/>
      <c r="L25" s="147"/>
    </row>
    <row r="26" spans="1:246" s="143" customFormat="1" ht="15">
      <c r="A26" s="151" t="s">
        <v>50</v>
      </c>
      <c r="B26" s="151"/>
      <c r="C26" s="151"/>
      <c r="D26" s="151"/>
      <c r="E26" s="151"/>
      <c r="F26" s="151"/>
      <c r="G26" s="151"/>
      <c r="H26" s="146">
        <v>349</v>
      </c>
      <c r="I26" s="151"/>
      <c r="J26" s="147">
        <f>+B26+F26+D26+H26</f>
        <v>349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</row>
    <row r="27" spans="1:246" s="143" customFormat="1" ht="15">
      <c r="A27" s="151" t="s">
        <v>69</v>
      </c>
      <c r="B27" s="151"/>
      <c r="C27" s="151"/>
      <c r="D27" s="151"/>
      <c r="E27" s="151"/>
      <c r="F27" s="151"/>
      <c r="G27" s="151"/>
      <c r="H27" s="146"/>
      <c r="I27" s="151"/>
      <c r="J27" s="147">
        <f>SUM(B27:H27)</f>
        <v>0</v>
      </c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</row>
    <row r="28" spans="1:246" s="143" customFormat="1" ht="15">
      <c r="A28" s="151" t="s">
        <v>53</v>
      </c>
      <c r="B28" s="151"/>
      <c r="C28" s="151"/>
      <c r="D28" s="146"/>
      <c r="E28" s="146"/>
      <c r="I28" s="151"/>
      <c r="J28" s="147">
        <f>+B28+F29+D28+H29</f>
        <v>0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</row>
    <row r="29" spans="1:246" s="143" customFormat="1" ht="15">
      <c r="A29" s="151" t="s">
        <v>51</v>
      </c>
      <c r="B29" s="151"/>
      <c r="C29" s="151"/>
      <c r="D29" s="146"/>
      <c r="E29" s="151"/>
      <c r="F29" s="146"/>
      <c r="G29" s="151"/>
      <c r="H29" s="151"/>
      <c r="I29" s="151"/>
      <c r="J29" s="147">
        <f>SUM(B29:H29)</f>
        <v>0</v>
      </c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</row>
    <row r="30" spans="1:12" s="143" customFormat="1" ht="15">
      <c r="A30" s="140"/>
      <c r="B30" s="147"/>
      <c r="C30" s="146"/>
      <c r="D30" s="147"/>
      <c r="E30" s="147"/>
      <c r="F30" s="147"/>
      <c r="G30" s="146"/>
      <c r="H30" s="153"/>
      <c r="I30" s="146"/>
      <c r="J30" s="152">
        <f>+B30+F30+D30+H30</f>
        <v>0</v>
      </c>
      <c r="K30" s="146"/>
      <c r="L30" s="147"/>
    </row>
    <row r="31" spans="1:12" s="143" customFormat="1" ht="15.75" thickBot="1">
      <c r="A31" s="144" t="s">
        <v>104</v>
      </c>
      <c r="B31" s="154">
        <f>SUM(B22:B29)</f>
        <v>19728</v>
      </c>
      <c r="C31" s="146"/>
      <c r="D31" s="154">
        <f>D22+D25+D26+D28+D29</f>
        <v>432</v>
      </c>
      <c r="E31" s="154"/>
      <c r="F31" s="154">
        <f>F22+F25+F26+F27+F28+F29</f>
        <v>473</v>
      </c>
      <c r="G31" s="146"/>
      <c r="H31" s="154">
        <f>H22+H25+H26+H29+H29</f>
        <v>998</v>
      </c>
      <c r="I31" s="146"/>
      <c r="J31" s="154">
        <f>SUM(J22:J30)</f>
        <v>21631</v>
      </c>
      <c r="K31" s="146"/>
      <c r="L31" s="147"/>
    </row>
    <row r="32" spans="1:12" s="143" customFormat="1" ht="15.75" thickTop="1">
      <c r="A32" s="140"/>
      <c r="B32" s="147"/>
      <c r="C32" s="146"/>
      <c r="D32" s="146"/>
      <c r="E32" s="146"/>
      <c r="F32" s="146"/>
      <c r="G32" s="146"/>
      <c r="H32" s="146"/>
      <c r="I32" s="146"/>
      <c r="J32" s="147"/>
      <c r="K32" s="146"/>
      <c r="L32" s="147"/>
    </row>
    <row r="33" spans="1:12" s="143" customFormat="1" ht="15">
      <c r="A33" s="144"/>
      <c r="B33" s="147"/>
      <c r="C33" s="146"/>
      <c r="D33" s="147"/>
      <c r="E33" s="147"/>
      <c r="F33" s="147"/>
      <c r="G33" s="146"/>
      <c r="H33" s="146"/>
      <c r="I33" s="146"/>
      <c r="J33" s="147"/>
      <c r="K33" s="146"/>
      <c r="L33" s="147"/>
    </row>
    <row r="34" spans="2:3" s="21" customFormat="1" ht="15">
      <c r="B34" s="131"/>
      <c r="C34" s="131"/>
    </row>
    <row r="35" spans="1:10" s="21" customFormat="1" ht="15" customHeight="1">
      <c r="A35" s="51" t="s">
        <v>46</v>
      </c>
      <c r="B35" s="200"/>
      <c r="C35" s="200"/>
      <c r="D35" s="200"/>
      <c r="E35" s="155"/>
      <c r="F35" s="155"/>
      <c r="G35" s="155"/>
      <c r="H35" s="155"/>
      <c r="I35" s="155"/>
      <c r="J35" s="155"/>
    </row>
    <row r="36" spans="1:11" s="21" customFormat="1" ht="30" customHeight="1">
      <c r="A36" s="53" t="s">
        <v>25</v>
      </c>
      <c r="B36" s="156"/>
      <c r="C36" s="20"/>
      <c r="D36" s="55"/>
      <c r="E36" s="156"/>
      <c r="F36" s="155"/>
      <c r="G36" s="155"/>
      <c r="H36" s="155"/>
      <c r="I36" s="155"/>
      <c r="J36" s="155"/>
      <c r="K36" s="155"/>
    </row>
    <row r="37" spans="1:3" s="21" customFormat="1" ht="15">
      <c r="A37" s="33"/>
      <c r="B37" s="33"/>
      <c r="C37" s="52"/>
    </row>
    <row r="38" spans="1:3" s="21" customFormat="1" ht="15">
      <c r="A38" s="171" t="s">
        <v>47</v>
      </c>
      <c r="C38" s="52"/>
    </row>
    <row r="39" spans="1:3" s="21" customFormat="1" ht="15">
      <c r="A39" s="55" t="s">
        <v>26</v>
      </c>
      <c r="C39" s="52"/>
    </row>
    <row r="40" spans="2:3" s="21" customFormat="1" ht="15">
      <c r="B40" s="52"/>
      <c r="C40" s="52"/>
    </row>
    <row r="41" spans="1:5" s="21" customFormat="1" ht="15">
      <c r="A41" s="182" t="s">
        <v>33</v>
      </c>
      <c r="B41" s="182"/>
      <c r="C41" s="182"/>
      <c r="D41" s="182"/>
      <c r="E41" s="182"/>
    </row>
    <row r="42" s="2" customFormat="1" ht="15"/>
    <row r="43" s="2" customFormat="1" ht="15">
      <c r="A43" s="13"/>
    </row>
    <row r="44" ht="15">
      <c r="A44" s="157"/>
    </row>
    <row r="45" ht="15">
      <c r="A45" s="158"/>
    </row>
    <row r="46" ht="15">
      <c r="A46" s="159"/>
    </row>
    <row r="47" ht="15">
      <c r="A47" s="160"/>
    </row>
    <row r="48" ht="15">
      <c r="A48" s="161"/>
    </row>
    <row r="57" ht="15">
      <c r="A57" s="162"/>
    </row>
  </sheetData>
  <sheetProtection/>
  <mergeCells count="12">
    <mergeCell ref="A41:E41"/>
    <mergeCell ref="B35:D35"/>
    <mergeCell ref="F1:K1"/>
    <mergeCell ref="A5:K5"/>
    <mergeCell ref="H6:H7"/>
    <mergeCell ref="B6:B7"/>
    <mergeCell ref="A3:J3"/>
    <mergeCell ref="A4:J4"/>
    <mergeCell ref="A6:A7"/>
    <mergeCell ref="J6:J7"/>
    <mergeCell ref="F6:F7"/>
    <mergeCell ref="D6:D7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Albena</cp:lastModifiedBy>
  <cp:lastPrinted>2013-04-22T18:06:04Z</cp:lastPrinted>
  <dcterms:created xsi:type="dcterms:W3CDTF">2003-02-07T14:36:34Z</dcterms:created>
  <dcterms:modified xsi:type="dcterms:W3CDTF">2019-04-24T11:04:08Z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