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<sst xmlns="http://schemas.openxmlformats.org/spreadsheetml/2006/main" count="3244" uniqueCount="1519">
  <si>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</si>
  <si>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</si>
  <si>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</si>
  <si>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</si>
  <si>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</si>
  <si>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</si>
  <si>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</si>
  <si>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</si>
  <si>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</si>
  <si>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</si>
  <si>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</si>
  <si>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</si>
  <si>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</si>
  <si>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</si>
  <si>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</si>
  <si>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</si>
  <si>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</si>
  <si>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</si>
  <si>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</si>
  <si>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</si>
  <si>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</si>
  <si>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</si>
  <si>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</si>
  <si>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</si>
  <si>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</si>
  <si>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</si>
  <si>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</si>
  <si>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</si>
  <si>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</si>
  <si>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</si>
  <si>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</si>
  <si>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</si>
  <si>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</si>
  <si>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</si>
  <si>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</si>
  <si>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</si>
  <si>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</si>
  <si>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</si>
  <si>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</si>
  <si>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</si>
  <si>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</si>
  <si>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</si>
  <si>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</si>
  <si>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</si>
  <si>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</si>
  <si>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</si>
  <si>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</si>
  <si>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</si>
  <si>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</si>
  <si>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</si>
  <si>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</si>
  <si>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</si>
  <si>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</si>
  <si>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</si>
  <si>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</si>
  <si>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</si>
  <si>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</si>
  <si>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</si>
  <si>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</si>
  <si>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</si>
  <si>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</si>
  <si>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</si>
  <si>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</si>
  <si>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</si>
  <si>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</si>
  <si>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</si>
  <si>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</si>
  <si>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</si>
  <si>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</si>
  <si>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</si>
  <si>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</si>
  <si>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</si>
  <si>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</si>
  <si>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</si>
  <si>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</si>
  <si>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</si>
  <si>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</si>
  <si>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</si>
  <si>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</si>
  <si>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</si>
  <si>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</si>
  <si>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</si>
  <si>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</si>
  <si>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</si>
  <si>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</si>
  <si>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</si>
  <si>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</si>
  <si>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</si>
  <si>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</si>
  <si>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</si>
  <si>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</si>
  <si>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</si>
  <si>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</si>
  <si>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</si>
  <si>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</si>
  <si>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</si>
  <si>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</si>
  <si>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</si>
  <si>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</si>
  <si>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</si>
  <si>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</si>
  <si>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</si>
  <si>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</si>
  <si>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</si>
  <si>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</si>
  <si>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</si>
  <si>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</si>
  <si>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</si>
  <si>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</si>
  <si>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</si>
  <si>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</si>
  <si>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</si>
  <si>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</si>
  <si>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</si>
  <si>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</si>
  <si>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</si>
  <si>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</si>
  <si>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</si>
  <si>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</si>
  <si>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</si>
  <si>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</si>
  <si>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</si>
  <si>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</si>
  <si>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</si>
  <si>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</si>
  <si>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</si>
  <si>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</si>
  <si>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</si>
  <si>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</si>
  <si>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</si>
  <si>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</si>
  <si>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</si>
  <si>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</si>
  <si>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</si>
  <si>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</si>
  <si>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</si>
  <si>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</si>
  <si>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</si>
  <si>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</si>
  <si>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</si>
  <si>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</si>
  <si>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</si>
  <si>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</si>
  <si>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</si>
  <si>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</si>
  <si>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</si>
  <si>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</si>
  <si>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</si>
  <si>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</si>
  <si>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</si>
  <si>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</si>
  <si>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</si>
  <si>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</si>
  <si>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</si>
  <si>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</si>
  <si>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</si>
  <si>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</si>
  <si>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</si>
  <si>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</si>
  <si>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</si>
  <si>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</si>
  <si>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</si>
  <si>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</si>
  <si>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</si>
  <si>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</si>
  <si>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</si>
  <si>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</si>
  <si>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</si>
  <si>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</si>
  <si>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</si>
  <si>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</si>
  <si>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</si>
  <si>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</si>
  <si>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</si>
  <si>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</si>
  <si>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</si>
  <si>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</si>
  <si>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</si>
  <si>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</si>
  <si>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</si>
  <si>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</si>
  <si>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</si>
  <si>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</si>
  <si>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</si>
  <si>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</si>
  <si>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</si>
  <si>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</si>
  <si>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</si>
  <si>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</si>
  <si>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</si>
  <si>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</si>
  <si>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</si>
  <si>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</si>
  <si>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</si>
  <si>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</si>
  <si>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</si>
  <si>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</si>
  <si>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</si>
  <si>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</si>
  <si>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</si>
  <si>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</si>
  <si>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</si>
  <si>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</si>
  <si>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</si>
  <si>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</si>
  <si>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</si>
  <si>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</si>
  <si>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</si>
  <si>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</si>
  <si>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</si>
  <si>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</si>
  <si>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</si>
  <si>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</si>
  <si>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</si>
  <si>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</si>
  <si>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</si>
  <si>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</si>
  <si>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</si>
  <si>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</si>
  <si>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</si>
  <si>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</si>
  <si>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</si>
  <si>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</si>
  <si>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</si>
  <si>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</si>
  <si>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</si>
  <si>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</si>
  <si>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</si>
  <si>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</si>
  <si>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</si>
  <si>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</si>
  <si>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</si>
  <si>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</si>
  <si>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</si>
  <si>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</si>
  <si>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</si>
  <si>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</si>
  <si>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</si>
  <si>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</si>
  <si>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</si>
  <si>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</si>
  <si>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</si>
  <si>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</si>
  <si>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</si>
  <si>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</si>
  <si>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</si>
  <si>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</si>
  <si>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</si>
  <si>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</si>
  <si>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</si>
  <si>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</si>
  <si>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</si>
  <si>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</si>
  <si>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</si>
  <si>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</si>
  <si>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</si>
  <si>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</si>
  <si>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</si>
  <si>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</si>
  <si>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</si>
  <si>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</si>
  <si>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</si>
  <si>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</si>
  <si>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</si>
  <si>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</si>
  <si>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</si>
  <si>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</si>
  <si>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</si>
  <si>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</si>
  <si>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</si>
  <si>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</si>
  <si>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</si>
  <si>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</si>
  <si>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</si>
  <si>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</si>
  <si>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</si>
  <si>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</si>
  <si>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</si>
  <si>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</si>
  <si>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</si>
  <si>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</si>
  <si>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</si>
  <si>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</si>
  <si>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</si>
  <si>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</si>
  <si>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</si>
  <si>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</si>
  <si>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</si>
  <si>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</si>
  <si>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</si>
  <si>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</si>
  <si>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</si>
  <si>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</si>
  <si>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</si>
  <si>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</si>
  <si>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</si>
  <si>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</si>
  <si>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</si>
  <si>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</si>
  <si>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</si>
  <si>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</si>
  <si>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</si>
  <si>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</si>
  <si>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</si>
  <si>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</si>
  <si>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</si>
  <si>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</si>
  <si>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</si>
  <si>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</si>
  <si>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</si>
  <si>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</si>
  <si>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</si>
  <si>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</si>
  <si>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</si>
  <si>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</si>
  <si>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</si>
  <si>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</si>
  <si>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</si>
  <si>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</si>
  <si>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</si>
  <si>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</si>
  <si>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</si>
  <si>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</si>
  <si>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</si>
  <si>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</si>
  <si>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</si>
  <si>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</si>
  <si>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</si>
  <si>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</si>
  <si>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</si>
  <si>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</si>
  <si>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</si>
  <si>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</si>
  <si>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</si>
  <si>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</si>
  <si>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</si>
  <si>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</si>
  <si>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</si>
  <si>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</si>
  <si>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</si>
  <si>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</si>
  <si>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</si>
  <si>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</si>
  <si>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</si>
  <si>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</si>
  <si>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</si>
  <si>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</si>
  <si>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</si>
  <si>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</si>
  <si>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</si>
  <si>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</si>
  <si>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</si>
  <si>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</si>
  <si>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</si>
  <si>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</si>
  <si>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</si>
  <si>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</si>
  <si>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</si>
  <si>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</si>
  <si>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</si>
  <si>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</si>
  <si>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</si>
  <si>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</si>
  <si>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</si>
  <si>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</si>
  <si>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</si>
  <si>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</si>
  <si>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</si>
  <si>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</si>
  <si>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</si>
  <si>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</si>
  <si>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</si>
  <si>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</si>
  <si>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</si>
  <si>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</si>
  <si>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</si>
  <si>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</si>
  <si>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</si>
  <si>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</si>
  <si>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</si>
  <si>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</si>
  <si>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</si>
  <si>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</si>
  <si>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</si>
  <si>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</si>
  <si>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</si>
  <si>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</si>
  <si>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</si>
  <si>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</si>
  <si>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</si>
  <si>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</si>
  <si>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</si>
  <si>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</si>
  <si>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</si>
  <si>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</si>
  <si>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</si>
  <si>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</si>
  <si>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</si>
  <si>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</si>
  <si>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</si>
  <si>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</si>
  <si>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</si>
  <si>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</si>
  <si>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</si>
  <si>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</si>
  <si>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</si>
  <si>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</si>
  <si>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</si>
  <si>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</si>
  <si>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</si>
  <si>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</si>
  <si>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</si>
  <si>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</si>
  <si>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</si>
  <si>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</si>
  <si>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</si>
  <si>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</si>
  <si>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</si>
  <si>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</si>
  <si>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</si>
  <si>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</si>
  <si>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</si>
  <si>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</si>
  <si>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</si>
  <si>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</si>
  <si>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</si>
  <si>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</si>
  <si>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</si>
  <si>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</si>
  <si>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</si>
  <si>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</si>
  <si>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</si>
  <si>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</si>
  <si>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</si>
  <si>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</si>
  <si>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</si>
  <si>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</si>
  <si>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</si>
  <si>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</si>
  <si>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</si>
  <si>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</si>
  <si>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</si>
  <si>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</si>
  <si>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</si>
  <si>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</si>
  <si>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</si>
  <si>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</si>
  <si>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</si>
  <si>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</si>
  <si>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</si>
  <si>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</si>
  <si>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</si>
  <si>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</si>
  <si>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</si>
  <si>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</si>
  <si>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</si>
  <si>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</si>
  <si>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</si>
  <si>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</si>
  <si>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</si>
  <si>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</si>
  <si>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</si>
  <si>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</si>
  <si>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</si>
  <si>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</si>
  <si>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</si>
  <si>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</si>
  <si>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</si>
  <si>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</si>
  <si>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</si>
  <si>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</si>
  <si>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</si>
  <si>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</si>
  <si>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</si>
  <si>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</si>
  <si>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</si>
  <si>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</si>
  <si>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</si>
  <si>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</si>
  <si>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</si>
  <si>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</si>
  <si>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</si>
  <si>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</si>
  <si>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</si>
  <si>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</si>
  <si>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</si>
  <si>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</si>
  <si>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</si>
  <si>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</si>
  <si>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</si>
  <si>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</si>
  <si>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</si>
  <si>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</si>
  <si>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</si>
  <si>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</si>
  <si>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</si>
  <si>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</si>
  <si>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</si>
  <si>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</si>
  <si>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</si>
  <si>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</si>
  <si>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</si>
  <si>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</si>
  <si>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</si>
  <si>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</si>
  <si>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</si>
  <si>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</si>
  <si>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</si>
  <si>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</si>
  <si>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</si>
  <si>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</si>
  <si>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</si>
  <si>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</si>
  <si>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</si>
  <si>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</si>
  <si>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</si>
  <si>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</si>
  <si>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</si>
  <si>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</si>
  <si>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</si>
  <si>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</si>
  <si>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</si>
  <si>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</si>
  <si>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</si>
  <si>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</si>
  <si>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</si>
  <si>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</si>
  <si>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</si>
  <si>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</si>
  <si>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</si>
  <si>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</si>
  <si>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</si>
  <si>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</si>
  <si>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</si>
  <si>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</si>
  <si>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</si>
  <si>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</si>
  <si>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</si>
  <si>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</si>
  <si>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</si>
  <si>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</si>
  <si>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</si>
  <si>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</si>
  <si>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</si>
  <si>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</si>
  <si>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</si>
  <si>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</si>
  <si>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</si>
  <si>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</si>
  <si>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</si>
  <si>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</si>
  <si>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</si>
  <si>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</si>
  <si>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</si>
  <si>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</si>
  <si>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</si>
  <si>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</si>
  <si>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</si>
  <si>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</si>
  <si>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</si>
  <si>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</si>
  <si>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</si>
  <si>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</si>
  <si>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</si>
  <si>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</si>
  <si>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</si>
  <si>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</si>
  <si>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</si>
  <si>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</si>
  <si>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</si>
  <si>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</si>
  <si>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</si>
  <si>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</si>
  <si>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</si>
  <si>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</si>
  <si>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</si>
  <si>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</si>
  <si>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</si>
  <si>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</si>
  <si>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</si>
  <si>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</si>
  <si>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</si>
  <si>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</si>
  <si>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</si>
  <si>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</si>
  <si>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</si>
  <si>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</si>
  <si>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</si>
  <si>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</si>
  <si>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</si>
  <si>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</si>
  <si>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</si>
  <si>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</si>
  <si>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</si>
  <si>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</si>
  <si>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</si>
  <si>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</si>
  <si>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</si>
  <si>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</si>
  <si>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</si>
  <si>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</si>
  <si>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</si>
  <si>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</si>
  <si>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</si>
  <si>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</si>
  <si>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</si>
  <si>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</si>
  <si>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</si>
  <si>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</si>
  <si>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</si>
  <si>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</si>
  <si>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</si>
  <si>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</si>
  <si>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</si>
  <si>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</si>
  <si>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</si>
  <si>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</si>
  <si>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</si>
  <si>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</si>
  <si>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</si>
  <si>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</si>
  <si>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</si>
  <si>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</si>
  <si>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</si>
  <si>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</si>
  <si>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</si>
  <si>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</si>
  <si>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</si>
  <si>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</si>
  <si>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</si>
  <si>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</si>
  <si>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</si>
  <si>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</si>
  <si>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</si>
  <si>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</si>
  <si>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</si>
  <si>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</si>
  <si>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</si>
  <si>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</si>
  <si>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</si>
  <si>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</si>
  <si>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</si>
  <si>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</si>
  <si>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</si>
  <si>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</si>
  <si>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</si>
  <si>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</si>
  <si>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</si>
  <si>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</si>
  <si>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</si>
  <si>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</si>
  <si>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</si>
  <si>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</si>
  <si>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</si>
  <si>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</si>
  <si>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</si>
  <si>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</si>
  <si>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</si>
  <si>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</si>
  <si>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</si>
  <si>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</si>
  <si>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</si>
  <si>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</si>
  <si>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</si>
  <si>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</si>
  <si>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</si>
  <si>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</si>
  <si>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</si>
  <si>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</si>
  <si>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</si>
  <si>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</si>
  <si>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</si>
  <si>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</si>
  <si>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</si>
  <si>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</si>
  <si>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</si>
  <si>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</si>
  <si>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</si>
  <si>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</si>
  <si>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</si>
  <si>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</si>
  <si>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</si>
  <si>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</si>
  <si>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</si>
  <si>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</si>
  <si>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</si>
  <si>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</si>
  <si>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</si>
  <si>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</si>
  <si>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</si>
  <si>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</si>
  <si>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</si>
  <si>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</si>
  <si>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</si>
  <si>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</si>
  <si>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</si>
  <si>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</si>
  <si>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</si>
  <si>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</si>
  <si>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</si>
  <si>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</si>
  <si>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</si>
  <si>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</si>
  <si>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</si>
  <si>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</si>
  <si>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</si>
  <si>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</si>
  <si>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</si>
  <si>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</si>
  <si>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</si>
  <si>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</si>
  <si>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</si>
  <si>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</si>
  <si>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</si>
  <si>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</si>
  <si>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</si>
  <si>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</si>
  <si>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</si>
  <si>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</si>
  <si>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</si>
  <si>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</si>
  <si>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</si>
  <si>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</si>
  <si>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</si>
  <si>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</si>
  <si>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</si>
  <si>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</si>
  <si>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</si>
  <si>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</si>
  <si>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</si>
  <si>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</si>
  <si>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</si>
  <si>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</si>
  <si>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</si>
  <si>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</si>
  <si>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</si>
  <si>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</si>
  <si>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</si>
  <si>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</si>
  <si>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</si>
  <si>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</si>
  <si>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</si>
  <si>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</si>
  <si>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</si>
  <si>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</si>
  <si>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</si>
  <si>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</si>
  <si>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</si>
  <si>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</si>
  <si>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</si>
  <si>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</si>
  <si>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</si>
  <si>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</si>
  <si>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</si>
  <si>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</si>
  <si>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</si>
  <si>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</si>
  <si>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</si>
  <si>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</si>
  <si>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</si>
  <si>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</si>
  <si>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</si>
  <si>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</si>
  <si>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</si>
  <si>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</si>
  <si>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</si>
  <si>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</si>
  <si>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</si>
  <si>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</si>
  <si>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</si>
  <si>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</si>
  <si>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</si>
  <si>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</si>
  <si>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</si>
  <si>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</si>
  <si>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</si>
  <si>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</si>
  <si>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</si>
  <si>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</si>
  <si>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</si>
  <si>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</si>
  <si>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</si>
  <si>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</si>
  <si>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</si>
  <si>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</si>
  <si>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</si>
  <si>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</si>
  <si>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</si>
  <si>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</si>
  <si>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</si>
  <si>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</si>
  <si>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</si>
  <si>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</si>
  <si>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</si>
  <si>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</si>
  <si>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</si>
  <si>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</si>
  <si>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</si>
  <si>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</si>
  <si>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</si>
  <si>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</si>
  <si>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</si>
  <si>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</si>
  <si>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</si>
  <si>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</si>
  <si>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</si>
  <si>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</si>
  <si>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</si>
  <si>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</si>
  <si>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</si>
  <si>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</si>
  <si>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</si>
  <si>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</si>
  <si>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</si>
  <si>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</si>
  <si>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</si>
  <si>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</si>
  <si>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</si>
  <si>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</si>
  <si>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</si>
  <si>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</si>
  <si>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</si>
  <si>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</si>
  <si>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</si>
  <si>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</si>
  <si>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</si>
  <si>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</si>
  <si>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</si>
  <si>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</si>
  <si>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</si>
  <si>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</si>
  <si>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</si>
  <si>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</si>
  <si>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</si>
  <si>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</si>
  <si>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</si>
  <si>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</si>
  <si>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</si>
  <si>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</si>
  <si>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</si>
  <si>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</si>
  <si>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</si>
  <si>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</si>
  <si>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</si>
  <si>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</si>
  <si>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</si>
  <si>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</si>
  <si>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</si>
  <si>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</si>
  <si>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</si>
  <si>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</si>
  <si>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</si>
  <si>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</si>
  <si>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</si>
  <si>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</si>
  <si>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</si>
  <si>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</si>
  <si>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</si>
  <si>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</si>
  <si>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</si>
  <si>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</si>
  <si>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</si>
  <si>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</si>
  <si>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</si>
  <si>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</si>
  <si>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</si>
  <si>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</si>
  <si>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</si>
  <si>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</si>
  <si>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</si>
  <si>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</si>
  <si>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</si>
  <si>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</si>
  <si>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</si>
  <si>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</si>
  <si>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</si>
  <si>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</si>
  <si>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</si>
  <si>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</si>
  <si>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</si>
  <si>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</si>
  <si>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</si>
  <si>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</si>
  <si>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</si>
  <si>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</si>
  <si>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</si>
  <si>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</si>
  <si>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</si>
  <si>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</si>
  <si>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</si>
  <si>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</si>
  <si>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</si>
  <si>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</si>
  <si>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</si>
  <si>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</si>
  <si>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</si>
  <si>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</si>
  <si>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</si>
  <si>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</si>
  <si>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</si>
  <si>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</si>
  <si>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</si>
  <si>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</si>
  <si>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</si>
  <si>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</si>
  <si>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</si>
  <si>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</si>
  <si>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</si>
  <si>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</si>
  <si>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</si>
  <si>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</si>
  <si>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</si>
  <si>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</si>
  <si>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</si>
  <si>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</si>
  <si>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</si>
  <si>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</si>
  <si>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</si>
  <si>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</si>
  <si>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</si>
  <si>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</si>
  <si>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</si>
  <si>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</si>
  <si>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</si>
  <si>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</si>
  <si>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</si>
  <si>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</si>
  <si>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</si>
  <si>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</si>
  <si>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</si>
  <si>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</si>
  <si>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</si>
  <si>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</si>
  <si>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</si>
  <si>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</si>
  <si>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</si>
  <si>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</si>
  <si>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</si>
  <si>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</si>
  <si>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</si>
  <si>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</si>
  <si>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</si>
  <si>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</si>
  <si>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</si>
  <si>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</si>
  <si>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</si>
  <si>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</si>
  <si>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</si>
  <si>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</si>
  <si>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</si>
  <si>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</si>
  <si>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</si>
  <si>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</si>
  <si>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</si>
  <si>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</si>
  <si>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</si>
  <si>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</si>
  <si>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</si>
  <si>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</si>
  <si>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</si>
  <si>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</si>
  <si>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</si>
  <si>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</si>
  <si>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</si>
  <si>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</si>
  <si>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</si>
  <si>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</si>
  <si>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</si>
  <si>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</si>
  <si>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</si>
  <si>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</si>
  <si>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</si>
  <si>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</si>
  <si>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</si>
  <si>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</si>
  <si>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</si>
  <si>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</si>
  <si>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</si>
  <si>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</si>
  <si>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</si>
  <si>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</si>
  <si>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</si>
  <si>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</si>
  <si>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</si>
  <si>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</si>
  <si>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</si>
  <si>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</si>
  <si>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</si>
  <si>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</si>
  <si>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</si>
  <si>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</si>
  <si>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</si>
  <si>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</si>
  <si>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</si>
  <si>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</si>
  <si>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</si>
  <si>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</si>
  <si>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</si>
  <si>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</si>
  <si>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</si>
  <si>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</si>
  <si>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</si>
  <si>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</si>
  <si>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</si>
  <si>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</si>
  <si>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</si>
  <si>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</si>
  <si>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</si>
  <si>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</si>
  <si>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</si>
  <si>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</si>
  <si>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</si>
  <si>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</si>
  <si>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</si>
  <si>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</si>
  <si>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</si>
  <si>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</si>
  <si>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</si>
  <si>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</si>
  <si>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</si>
  <si>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</si>
  <si>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</si>
  <si>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</si>
  <si>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</si>
  <si>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</si>
  <si>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</si>
  <si>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</si>
  <si>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</si>
  <si>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</si>
  <si>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</si>
  <si>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</si>
  <si>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</si>
  <si>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</si>
  <si>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</si>
  <si>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</si>
  <si>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</si>
  <si>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</si>
  <si>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</si>
  <si>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</si>
  <si>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</si>
  <si>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</si>
  <si>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</si>
  <si>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</si>
  <si>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</si>
  <si>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</si>
  <si>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</si>
  <si>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</si>
  <si>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</si>
  <si>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</si>
  <si>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</si>
  <si>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</si>
  <si>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</si>
  <si>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</si>
  <si>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</si>
  <si>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</si>
  <si>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</si>
  <si>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</si>
  <si>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</si>
  <si>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</si>
  <si>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</si>
  <si>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</si>
  <si>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</si>
  <si>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</si>
  <si>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</si>
  <si>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</si>
  <si>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</si>
  <si>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</si>
  <si>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</si>
  <si>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</si>
  <si>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</si>
  <si>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</si>
  <si>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</si>
  <si>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</si>
  <si>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</si>
  <si>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</si>
  <si>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</si>
  <si>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</si>
  <si>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</si>
  <si>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</si>
  <si>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</si>
  <si>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</si>
  <si>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</si>
  <si>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</si>
  <si>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</si>
  <si>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</si>
  <si>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</si>
  <si>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</si>
  <si>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</si>
  <si>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</si>
  <si>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</si>
  <si>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</si>
  <si>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</si>
  <si>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</si>
  <si>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</si>
  <si>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</si>
  <si>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</si>
  <si>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</si>
  <si>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</si>
  <si>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</si>
  <si>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</si>
  <si>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</si>
  <si>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</si>
  <si>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</si>
  <si>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</si>
  <si>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</si>
  <si>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</si>
  <si>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</si>
  <si>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</si>
  <si>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</si>
  <si>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</si>
  <si>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</si>
  <si>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</si>
  <si>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</si>
  <si>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</si>
  <si>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</si>
  <si>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</si>
  <si>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</si>
  <si>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</si>
  <si>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</si>
  <si>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</si>
  <si>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</si>
  <si>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</si>
  <si>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</si>
  <si>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</si>
  <si>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</si>
  <si>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</si>
  <si>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</si>
  <si>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</si>
  <si>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</si>
  <si>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</si>
  <si>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</si>
  <si>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</si>
  <si>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</si>
  <si>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</si>
  <si>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</si>
  <si>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</si>
  <si>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</si>
  <si>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</si>
  <si>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</si>
  <si>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</si>
  <si>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</si>
  <si>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</si>
  <si>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</si>
  <si>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</si>
  <si>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</si>
  <si>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</si>
  <si>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</si>
  <si>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</si>
  <si>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</si>
  <si>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</si>
  <si>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</si>
  <si>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</si>
  <si>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</si>
  <si>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</si>
  <si>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</si>
  <si>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</si>
  <si>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</si>
  <si>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</si>
  <si>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</si>
  <si>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</si>
  <si>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</si>
  <si>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</si>
  <si>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</si>
  <si>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</si>
  <si>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</si>
  <si>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</si>
  <si>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</si>
  <si>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</si>
  <si>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</si>
  <si>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</si>
  <si>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</si>
  <si>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</si>
  <si>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</si>
  <si>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</si>
  <si>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</si>
  <si>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</si>
  <si>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</si>
  <si>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</si>
  <si>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</si>
  <si>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</si>
  <si>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</si>
  <si>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</si>
  <si>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</si>
  <si>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</si>
  <si>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</si>
  <si>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</si>
  <si>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</si>
  <si>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</si>
  <si>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</si>
  <si>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</si>
  <si>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</si>
  <si>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</si>
  <si>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</si>
  <si>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</si>
  <si>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</si>
  <si>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</si>
  <si>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</si>
  <si>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</si>
  <si>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</si>
  <si>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</si>
  <si>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</si>
  <si>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</si>
  <si>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</si>
  <si>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</si>
  <si>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</si>
  <si>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</si>
  <si>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</si>
  <si>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</si>
  <si>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</si>
  <si>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</si>
  <si>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</si>
  <si>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</si>
  <si>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</si>
  <si>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</si>
  <si>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</si>
  <si>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</si>
  <si>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</si>
  <si>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</si>
  <si>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</si>
  <si>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</si>
  <si>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</si>
  <si>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</si>
  <si>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</si>
  <si>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</si>
  <si>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</si>
  <si>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</si>
  <si>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</si>
  <si>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</si>
  <si>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</si>
  <si>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</si>
  <si>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</si>
  <si>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</si>
  <si>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</si>
  <si>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</si>
  <si>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</si>
  <si>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</si>
  <si>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</si>
  <si>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</si>
  <si>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</si>
  <si>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</si>
  <si>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</si>
  <si>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</si>
  <si>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</si>
  <si>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</si>
  <si>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</si>
  <si>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</si>
  <si>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</si>
  <si>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</si>
  <si>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</si>
  <si>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</si>
  <si>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</si>
  <si>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</si>
  <si>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</si>
  <si>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</si>
  <si>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</si>
  <si>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</si>
  <si>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</si>
  <si>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</si>
  <si>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</si>
  <si>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</si>
  <si>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</si>
  <si>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</si>
  <si>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</si>
  <si>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</si>
  <si>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</si>
  <si>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</si>
  <si>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</si>
  <si>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</si>
  <si>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</si>
  <si>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</si>
  <si>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</si>
  <si>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</si>
  <si>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</si>
  <si>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</si>
  <si>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</si>
  <si>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</si>
  <si>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</si>
  <si>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</si>
  <si>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</si>
  <si>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</si>
  <si>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</si>
  <si>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</si>
  <si>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</si>
  <si>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</si>
  <si>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</si>
  <si>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</si>
  <si>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</si>
  <si>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</si>
  <si>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</si>
  <si>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</si>
  <si>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</si>
  <si>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</si>
  <si>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</si>
  <si>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</si>
  <si>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</si>
  <si>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</si>
  <si>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</si>
  <si>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</si>
  <si>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</si>
  <si>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</si>
  <si>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</si>
  <si>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</si>
  <si>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</si>
  <si>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</si>
  <si>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</si>
  <si>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</si>
  <si>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</si>
  <si>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</si>
  <si>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</si>
  <si>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</si>
  <si>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</si>
  <si>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</si>
  <si>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</si>
  <si>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</si>
  <si>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</si>
  <si>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</si>
  <si>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</si>
  <si>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</si>
  <si>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</si>
  <si>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</si>
  <si>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</si>
  <si>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</si>
  <si>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</si>
  <si>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</si>
  <si>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</si>
  <si>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</si>
  <si>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</si>
  <si>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</si>
  <si>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</si>
  <si>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</si>
  <si>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</si>
  <si>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</si>
  <si>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</si>
  <si>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</si>
  <si>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</si>
  <si>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</si>
  <si>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</si>
  <si>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</si>
  <si>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</si>
  <si>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</si>
  <si>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</si>
  <si>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</si>
  <si>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</si>
  <si>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</si>
  <si>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</si>
  <si>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</si>
  <si>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</si>
  <si>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</si>
  <si>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</si>
  <si>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</si>
  <si>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</si>
  <si>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</si>
  <si>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</si>
  <si>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</si>
  <si>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</si>
  <si>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</si>
  <si>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</si>
  <si>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</si>
  <si>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</si>
  <si>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</si>
  <si>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</si>
  <si>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</si>
  <si>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</si>
  <si>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</si>
  <si>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</si>
  <si>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</si>
  <si>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</si>
  <si>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</si>
  <si>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</si>
  <si>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</si>
  <si>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</si>
  <si>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</si>
  <si>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</si>
  <si>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</si>
  <si>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</si>
  <si>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</si>
  <si>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</si>
  <si>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</si>
  <si>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</si>
  <si>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</si>
  <si>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</si>
  <si>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</si>
  <si>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</si>
  <si>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</si>
  <si>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</si>
  <si>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</si>
  <si>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</si>
  <si>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</si>
  <si>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</si>
  <si>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</si>
  <si>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</si>
  <si>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</si>
  <si>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</si>
  <si>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</si>
  <si>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</si>
  <si>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</si>
  <si>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</si>
  <si>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</si>
  <si>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</si>
  <si>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</si>
  <si>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</si>
  <si>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</si>
  <si>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</si>
  <si>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</si>
  <si>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</si>
  <si>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</si>
  <si>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</si>
  <si>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</si>
  <si>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</si>
  <si>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</si>
  <si>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</si>
  <si>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</si>
  <si>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</si>
  <si>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</si>
  <si>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</si>
  <si>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</si>
  <si>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</si>
  <si>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</si>
  <si>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</si>
  <si>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</si>
  <si>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</si>
  <si>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</si>
  <si>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</si>
  <si>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</si>
  <si>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</si>
  <si>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</si>
  <si>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</si>
  <si>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</si>
  <si>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</si>
  <si>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</si>
  <si>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</si>
  <si>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</si>
  <si>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</si>
  <si>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</si>
  <si>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</si>
  <si>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</si>
  <si>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</si>
  <si>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</si>
  <si>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</si>
  <si>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</si>
  <si>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</si>
  <si>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</si>
  <si>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</si>
  <si>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</si>
  <si>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</si>
  <si>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</si>
  <si>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</si>
  <si>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</si>
  <si>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</si>
  <si>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</si>
  <si>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</si>
  <si>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</si>
  <si>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</si>
  <si>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</si>
  <si>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</si>
  <si>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</si>
  <si>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</si>
  <si>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</si>
  <si>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</si>
  <si>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</si>
  <si>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</si>
  <si>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</si>
  <si>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</si>
  <si>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</si>
  <si>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</si>
  <si>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</si>
  <si>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</si>
  <si>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</si>
  <si>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</si>
  <si>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</si>
  <si>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</si>
  <si>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</si>
  <si>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</si>
  <si>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</si>
  <si>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</si>
  <si>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</si>
  <si>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</si>
  <si>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</si>
  <si>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</si>
  <si>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</si>
  <si>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</si>
  <si>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</si>
  <si>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</si>
  <si>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</si>
  <si>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</si>
  <si>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</si>
  <si>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</si>
  <si>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</si>
  <si>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</si>
  <si>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</si>
  <si>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</si>
  <si>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</si>
  <si>
    <t>ERICSSON NIKOLA TESLA</t>
  </si>
  <si>
    <t>HRERNTRA0000</t>
  </si>
  <si>
    <t>Zagreb Stock Exchange</t>
  </si>
  <si>
    <t>ERNTRA CZ</t>
  </si>
  <si>
    <t>--</t>
  </si>
  <si>
    <t>PODRAVKA PREHRAMBENA IND DD</t>
  </si>
  <si>
    <t>HRPODRRA0004</t>
  </si>
  <si>
    <t>PODRRA CZ</t>
  </si>
  <si>
    <t>Hrvatski Telekom d.d.</t>
  </si>
  <si>
    <t>HRHT00RA0005</t>
  </si>
  <si>
    <t>HTRA CZ</t>
  </si>
  <si>
    <t>ATLANTIC GRUPA DD</t>
  </si>
  <si>
    <t>HRATGRRA0003</t>
  </si>
  <si>
    <t>ATGRRA CZ</t>
  </si>
  <si>
    <t>ARENA HOSPITALITY GROUP DD</t>
  </si>
  <si>
    <t>HRARNTRA0004</t>
  </si>
  <si>
    <t>ARNTRA CZ</t>
  </si>
  <si>
    <t>VALAMAR RIVIERA DD</t>
  </si>
  <si>
    <t>HRRIVPRA0000</t>
  </si>
  <si>
    <t>RIVPRA CZ</t>
  </si>
  <si>
    <t>Koncar Electroindustrija D.D.Zagreb</t>
  </si>
  <si>
    <t>HRKOEIRA0009</t>
  </si>
  <si>
    <t>KOEIRA CZ</t>
  </si>
  <si>
    <t>Adris Grupa D.D. Rovinj-Povlastena Dionic</t>
  </si>
  <si>
    <t>HRADRSPA0009</t>
  </si>
  <si>
    <t>ADRS-P-A</t>
  </si>
  <si>
    <t>n/a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</si>
</sst>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43104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43472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1481</v>
      </c>
    </row>
    <row r="14" spans="2:3" ht="15.75">
      <c r="B14" s="24" t="s">
        <v>240</v>
      </c>
      <c r="C14" s="267" t="s">
        <v>1482</v>
      </c>
    </row>
    <row r="15" spans="2:3" ht="15.75">
      <c r="B15" s="24" t="s">
        <v>241</v>
      </c>
      <c r="C15" s="267" t="s">
        <v>1482</v>
      </c>
    </row>
    <row r="16" spans="2:3" ht="15.75">
      <c r="B16" s="27" t="s">
        <v>242</v>
      </c>
      <c r="C16" s="268" t="s">
        <v>1483</v>
      </c>
    </row>
    <row r="17" spans="2:3" ht="15.75">
      <c r="B17" s="27" t="s">
        <v>243</v>
      </c>
      <c r="C17" s="491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1484</v>
      </c>
    </row>
    <row r="21" spans="2:3" ht="15.75">
      <c r="B21" s="24" t="s">
        <v>238</v>
      </c>
      <c r="C21" s="267" t="s">
        <v>1485</v>
      </c>
    </row>
    <row r="22" spans="2:3" ht="15.75">
      <c r="B22" s="24" t="s">
        <v>239</v>
      </c>
      <c r="C22" s="267" t="s">
        <v>1486</v>
      </c>
    </row>
    <row r="23" spans="2:3" ht="15.75">
      <c r="B23" s="24" t="s">
        <v>246</v>
      </c>
      <c r="C23" s="267" t="s">
        <v>1487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1488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1489</v>
      </c>
    </row>
    <row r="29" spans="2:3" ht="15.75">
      <c r="B29" s="27" t="s">
        <v>243</v>
      </c>
      <c r="C29" s="491" t="s">
        <v>1490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CROATIA CROBEX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31.12.2018 г.</v>
      </c>
      <c r="C4" s="661"/>
      <c r="D4" s="76" t="s">
        <v>914</v>
      </c>
      <c r="E4" s="224">
        <f>ReportedCompletionDate</f>
        <v>43472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CROATIA CROBEX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31.12.2018 г.</v>
      </c>
      <c r="B4" s="698"/>
      <c r="C4" s="698"/>
      <c r="D4" s="698"/>
      <c r="E4" s="76" t="s">
        <v>914</v>
      </c>
      <c r="F4" s="224">
        <f>ReportedCompletionDate</f>
        <v>43472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CROATIA CROBEX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43472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CROATIA CROBEX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04.01.2018 - 31.12.2018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43472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CROATIA CROBEX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04.01.2018 - 31.12.2018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151686</v>
      </c>
      <c r="E11" s="349">
        <f>'1-SB'!D47</f>
        <v>0</v>
      </c>
      <c r="F11" s="347"/>
    </row>
    <row r="12" spans="2:6" ht="15.75">
      <c r="B12" s="343"/>
      <c r="C12" s="343" t="s">
        <v>1353</v>
      </c>
      <c r="D12" s="348">
        <f>'1-SB'!G47</f>
        <v>151686</v>
      </c>
      <c r="E12" s="349">
        <f>'1-SB'!H47</f>
        <v>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33931</v>
      </c>
      <c r="E19" s="348">
        <f>'1-SB'!C25</f>
        <v>33931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33931</v>
      </c>
      <c r="E20" s="358">
        <f>'1-SB'!C22</f>
        <v>33931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176025</v>
      </c>
      <c r="E26" s="362">
        <f>'1-SB'!G11</f>
        <v>176025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-3127</v>
      </c>
      <c r="E27" s="362">
        <f>'1-SB'!G16</f>
        <v>-3127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-21565</v>
      </c>
      <c r="E29" s="362">
        <f>'1-SB'!G20+'1-SB'!G22</f>
        <v>-21565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151333</v>
      </c>
      <c r="E30" s="364">
        <f>'1-SB'!G24</f>
        <v>151333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353</v>
      </c>
      <c r="E44" s="358">
        <f>'1-SB'!G40</f>
        <v>353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117755</v>
      </c>
      <c r="E47" s="358">
        <f>'1-SB'!C16+'1-SB'!C37</f>
        <v>117755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Croatia CROBEX UCITS ETF</v>
      </c>
      <c r="B3" s="388">
        <f aca="true" t="shared" si="1" ref="B3:B34">dfRG</f>
        <v>0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Croatia CROBEX UCITS ETF</v>
      </c>
      <c r="B4" s="388">
        <f t="shared" si="1"/>
        <v>0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Croatia CROBEX UCITS ETF</v>
      </c>
      <c r="B5" s="388">
        <f t="shared" si="1"/>
        <v>0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Croatia CROBEX UCITS ETF</v>
      </c>
      <c r="B6" s="388">
        <f t="shared" si="1"/>
        <v>0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Croatia CROBEX UCITS ETF</v>
      </c>
      <c r="B7" s="388">
        <f t="shared" si="1"/>
        <v>0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Croatia CROBEX UCITS ETF</v>
      </c>
      <c r="B8" s="388">
        <f t="shared" si="1"/>
        <v>0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Croatia CROBEX UCITS ETF</v>
      </c>
      <c r="B9" s="388">
        <f t="shared" si="1"/>
        <v>0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Croatia CROBEX UCITS ETF</v>
      </c>
      <c r="B10" s="388">
        <f t="shared" si="1"/>
        <v>0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Croatia CROBEX UCITS ETF</v>
      </c>
      <c r="B11" s="388">
        <f t="shared" si="1"/>
        <v>0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Croatia CROBEX UCITS ETF</v>
      </c>
      <c r="B12" s="388">
        <f t="shared" si="1"/>
        <v>0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Croatia CROBEX UCITS ETF</v>
      </c>
      <c r="B13" s="388">
        <f t="shared" si="1"/>
        <v>0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Croatia CROBEX UCITS ETF</v>
      </c>
      <c r="B14" s="388">
        <f t="shared" si="1"/>
        <v>0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Croatia CROBEX UCITS ETF</v>
      </c>
      <c r="B15" s="388">
        <f t="shared" si="1"/>
        <v>0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33931</v>
      </c>
    </row>
    <row r="16" spans="1:7" ht="15.75">
      <c r="A16" s="387" t="str">
        <f t="shared" si="0"/>
        <v>Expat Croatia CROBEX UCITS ETF</v>
      </c>
      <c r="B16" s="388">
        <f t="shared" si="1"/>
        <v>0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Croatia CROBEX UCITS ETF</v>
      </c>
      <c r="B17" s="388">
        <f t="shared" si="1"/>
        <v>0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Croatia CROBEX UCITS ETF</v>
      </c>
      <c r="B18" s="388">
        <f t="shared" si="1"/>
        <v>0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33931</v>
      </c>
    </row>
    <row r="19" spans="1:7" ht="15.75">
      <c r="A19" s="387" t="str">
        <f t="shared" si="0"/>
        <v>Expat Croatia CROBEX UCITS ETF</v>
      </c>
      <c r="B19" s="388">
        <f t="shared" si="1"/>
        <v>0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Croatia CROBEX UCITS ETF</v>
      </c>
      <c r="B20" s="388">
        <f t="shared" si="1"/>
        <v>0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117755</v>
      </c>
    </row>
    <row r="21" spans="1:7" ht="15.75">
      <c r="A21" s="387" t="str">
        <f t="shared" si="0"/>
        <v>Expat Croatia CROBEX UCITS ETF</v>
      </c>
      <c r="B21" s="388">
        <f t="shared" si="1"/>
        <v>0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117755</v>
      </c>
    </row>
    <row r="22" spans="1:7" ht="15.75">
      <c r="A22" s="387" t="str">
        <f t="shared" si="0"/>
        <v>Expat Croatia CROBEX UCITS ETF</v>
      </c>
      <c r="B22" s="388">
        <f t="shared" si="1"/>
        <v>0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Croatia CROBEX UCITS ETF</v>
      </c>
      <c r="B23" s="388">
        <f t="shared" si="1"/>
        <v>0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Croatia CROBEX UCITS ETF</v>
      </c>
      <c r="B24" s="388">
        <f t="shared" si="1"/>
        <v>0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Croatia CROBEX UCITS ETF</v>
      </c>
      <c r="B25" s="388">
        <f t="shared" si="1"/>
        <v>0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Croatia CROBEX UCITS ETF</v>
      </c>
      <c r="B26" s="388">
        <f t="shared" si="1"/>
        <v>0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Croatia CROBEX UCITS ETF</v>
      </c>
      <c r="B27" s="388">
        <f t="shared" si="1"/>
        <v>0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Croatia CROBEX UCITS ETF</v>
      </c>
      <c r="B28" s="388">
        <f t="shared" si="1"/>
        <v>0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Croatia CROBEX UCITS ETF</v>
      </c>
      <c r="B29" s="388">
        <f t="shared" si="1"/>
        <v>0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Croatia CROBEX UCITS ETF</v>
      </c>
      <c r="B30" s="388">
        <f t="shared" si="1"/>
        <v>0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117755</v>
      </c>
    </row>
    <row r="31" spans="1:7" ht="15.75">
      <c r="A31" s="387" t="str">
        <f t="shared" si="0"/>
        <v>Expat Croatia CROBEX UCITS ETF</v>
      </c>
      <c r="B31" s="388">
        <f t="shared" si="1"/>
        <v>0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Croatia CROBEX UCITS ETF</v>
      </c>
      <c r="B32" s="388">
        <f t="shared" si="1"/>
        <v>0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Croatia CROBEX UCITS ETF</v>
      </c>
      <c r="B33" s="388">
        <f t="shared" si="1"/>
        <v>0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Croatia CROBEX UCITS ETF</v>
      </c>
      <c r="B34" s="388">
        <f t="shared" si="1"/>
        <v>0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Croatia CROBEX UCITS ETF</v>
      </c>
      <c r="B35" s="388">
        <f aca="true" t="shared" si="4" ref="B35:B58">dfRG</f>
        <v>0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Croatia CROBEX UCITS ETF</v>
      </c>
      <c r="B36" s="388">
        <f t="shared" si="4"/>
        <v>0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Croatia CROBEX UCITS ETF</v>
      </c>
      <c r="B37" s="388">
        <f t="shared" si="4"/>
        <v>0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Croatia CROBEX UCITS ETF</v>
      </c>
      <c r="B38" s="388">
        <f t="shared" si="4"/>
        <v>0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151686</v>
      </c>
    </row>
    <row r="39" spans="1:7" ht="15.75">
      <c r="A39" s="387" t="str">
        <f t="shared" si="3"/>
        <v>Expat Croatia CROBEX UCITS ETF</v>
      </c>
      <c r="B39" s="388">
        <f t="shared" si="4"/>
        <v>0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151686</v>
      </c>
    </row>
    <row r="40" spans="1:7" ht="15.75">
      <c r="A40" s="406" t="str">
        <f t="shared" si="3"/>
        <v>Expat Croatia CROBEX UCITS ETF</v>
      </c>
      <c r="B40" s="407">
        <f t="shared" si="4"/>
        <v>0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Croatia CROBEX UCITS ETF</v>
      </c>
      <c r="B41" s="407">
        <f t="shared" si="4"/>
        <v>0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176025</v>
      </c>
    </row>
    <row r="42" spans="1:7" ht="15.75">
      <c r="A42" s="406" t="str">
        <f t="shared" si="3"/>
        <v>Expat Croatia CROBEX UCITS ETF</v>
      </c>
      <c r="B42" s="407">
        <f t="shared" si="4"/>
        <v>0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Croatia CROBEX UCITS ETF</v>
      </c>
      <c r="B43" s="407">
        <f t="shared" si="4"/>
        <v>0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-3127</v>
      </c>
    </row>
    <row r="44" spans="1:7" ht="15.75">
      <c r="A44" s="406" t="str">
        <f t="shared" si="3"/>
        <v>Expat Croatia CROBEX UCITS ETF</v>
      </c>
      <c r="B44" s="407">
        <f t="shared" si="4"/>
        <v>0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Croatia CROBEX UCITS ETF</v>
      </c>
      <c r="B45" s="407">
        <f t="shared" si="4"/>
        <v>0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Croatia CROBEX UCITS ETF</v>
      </c>
      <c r="B46" s="407">
        <f t="shared" si="4"/>
        <v>0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-3127</v>
      </c>
    </row>
    <row r="47" spans="1:7" ht="15.75">
      <c r="A47" s="406" t="str">
        <f t="shared" si="3"/>
        <v>Expat Croatia CROBEX UCITS ETF</v>
      </c>
      <c r="B47" s="407">
        <f t="shared" si="4"/>
        <v>0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Croatia CROBEX UCITS ETF</v>
      </c>
      <c r="B48" s="407">
        <f t="shared" si="4"/>
        <v>0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0</v>
      </c>
    </row>
    <row r="49" spans="1:7" ht="15.75">
      <c r="A49" s="406" t="str">
        <f t="shared" si="3"/>
        <v>Expat Croatia CROBEX UCITS ETF</v>
      </c>
      <c r="B49" s="407">
        <f t="shared" si="4"/>
        <v>0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Croatia CROBEX UCITS ETF</v>
      </c>
      <c r="B50" s="407">
        <f t="shared" si="4"/>
        <v>0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Expat Croatia CROBEX UCITS ETF</v>
      </c>
      <c r="B51" s="407">
        <f t="shared" si="4"/>
        <v>0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Croatia CROBEX UCITS ETF</v>
      </c>
      <c r="B52" s="407">
        <f t="shared" si="4"/>
        <v>0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-21565</v>
      </c>
    </row>
    <row r="53" spans="1:7" ht="15.75">
      <c r="A53" s="406" t="str">
        <f t="shared" si="3"/>
        <v>Expat Croatia CROBEX UCITS ETF</v>
      </c>
      <c r="B53" s="407">
        <f t="shared" si="4"/>
        <v>0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-21565</v>
      </c>
    </row>
    <row r="54" spans="1:7" ht="15.75">
      <c r="A54" s="406" t="str">
        <f t="shared" si="3"/>
        <v>Expat Croatia CROBEX UCITS ETF</v>
      </c>
      <c r="B54" s="407">
        <f t="shared" si="4"/>
        <v>0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151333</v>
      </c>
    </row>
    <row r="55" spans="1:7" ht="15.75">
      <c r="A55" s="406" t="str">
        <f t="shared" si="3"/>
        <v>Expat Croatia CROBEX UCITS ETF</v>
      </c>
      <c r="B55" s="407">
        <f t="shared" si="4"/>
        <v>0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Croatia CROBEX UCITS ETF</v>
      </c>
      <c r="B56" s="407">
        <f t="shared" si="4"/>
        <v>0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Croatia CROBEX UCITS ETF</v>
      </c>
      <c r="B57" s="407">
        <f t="shared" si="4"/>
        <v>0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353</v>
      </c>
    </row>
    <row r="58" spans="1:7" ht="15.75">
      <c r="A58" s="406" t="str">
        <f t="shared" si="3"/>
        <v>Expat Croatia CROBEX UCITS ETF</v>
      </c>
      <c r="B58" s="407">
        <f t="shared" si="4"/>
        <v>0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225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128</v>
      </c>
    </row>
    <row r="60" spans="1:7" ht="15.75">
      <c r="A60" s="406" t="str">
        <f aca="true" t="shared" si="6" ref="A60:A81">dfName</f>
        <v>Expat Croatia CROBEX UCITS ETF</v>
      </c>
      <c r="B60" s="407">
        <f aca="true" t="shared" si="7" ref="B60:B81">dfRG</f>
        <v>0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Croatia CROBEX UCITS ETF</v>
      </c>
      <c r="B61" s="407">
        <f t="shared" si="7"/>
        <v>0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Croatia CROBEX UCITS ETF</v>
      </c>
      <c r="B62" s="407">
        <f t="shared" si="7"/>
        <v>0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Croatia CROBEX UCITS ETF</v>
      </c>
      <c r="B63" s="407">
        <f t="shared" si="7"/>
        <v>0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Croatia CROBEX UCITS ETF</v>
      </c>
      <c r="B64" s="407">
        <f t="shared" si="7"/>
        <v>0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Croatia CROBEX UCITS ETF</v>
      </c>
      <c r="B65" s="407">
        <f t="shared" si="7"/>
        <v>0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Croatia CROBEX UCITS ETF</v>
      </c>
      <c r="B66" s="407">
        <f t="shared" si="7"/>
        <v>0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Croatia CROBEX UCITS ETF</v>
      </c>
      <c r="B67" s="407">
        <f t="shared" si="7"/>
        <v>0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Croatia CROBEX UCITS ETF</v>
      </c>
      <c r="B68" s="407">
        <f t="shared" si="7"/>
        <v>0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Croatia CROBEX UCITS ETF</v>
      </c>
      <c r="B69" s="407">
        <f t="shared" si="7"/>
        <v>0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353</v>
      </c>
    </row>
    <row r="70" spans="1:7" ht="15.75">
      <c r="A70" s="406" t="str">
        <f t="shared" si="6"/>
        <v>Expat Croatia CROBEX UCITS ETF</v>
      </c>
      <c r="B70" s="407">
        <f t="shared" si="7"/>
        <v>0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151686</v>
      </c>
    </row>
    <row r="71" spans="1:7" ht="15.75">
      <c r="A71" s="424" t="str">
        <f t="shared" si="6"/>
        <v>Expat Croatia CROBEX UCITS ETF</v>
      </c>
      <c r="B71" s="425">
        <f t="shared" si="7"/>
        <v>0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Croatia CROBEX UCITS ETF</v>
      </c>
      <c r="B72" s="425">
        <f t="shared" si="7"/>
        <v>0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Croatia CROBEX UCITS ETF</v>
      </c>
      <c r="B73" s="425">
        <f t="shared" si="7"/>
        <v>0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Croatia CROBEX UCITS ETF</v>
      </c>
      <c r="B74" s="425">
        <f t="shared" si="7"/>
        <v>0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Croatia CROBEX UCITS ETF</v>
      </c>
      <c r="B75" s="425">
        <f t="shared" si="7"/>
        <v>0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6064</v>
      </c>
    </row>
    <row r="76" spans="1:7" ht="15.75">
      <c r="A76" s="424" t="str">
        <f t="shared" si="6"/>
        <v>Expat Croatia CROBEX UCITS ETF</v>
      </c>
      <c r="B76" s="425">
        <f t="shared" si="7"/>
        <v>0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8234</v>
      </c>
    </row>
    <row r="77" spans="1:7" ht="15.75">
      <c r="A77" s="424" t="str">
        <f t="shared" si="6"/>
        <v>Expat Croatia CROBEX UCITS ETF</v>
      </c>
      <c r="B77" s="425">
        <f t="shared" si="7"/>
        <v>0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4595</v>
      </c>
    </row>
    <row r="78" spans="1:7" ht="15.75">
      <c r="A78" s="424" t="str">
        <f t="shared" si="6"/>
        <v>Expat Croatia CROBEX UCITS ETF</v>
      </c>
      <c r="B78" s="425">
        <f t="shared" si="7"/>
        <v>0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18893</v>
      </c>
    </row>
    <row r="79" spans="1:7" ht="15.75">
      <c r="A79" s="424" t="str">
        <f t="shared" si="6"/>
        <v>Expat Croatia CROBEX UCITS ETF</v>
      </c>
      <c r="B79" s="425">
        <f t="shared" si="7"/>
        <v>0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Croatia CROBEX UCITS ETF</v>
      </c>
      <c r="B80" s="425">
        <f t="shared" si="7"/>
        <v>0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Croatia CROBEX UCITS ETF</v>
      </c>
      <c r="B81" s="425">
        <f t="shared" si="7"/>
        <v>0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13916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Croatia CROBEX UCITS ETF</v>
      </c>
      <c r="B83" s="425">
        <f aca="true" t="shared" si="10" ref="B83:B109">dfRG</f>
        <v>0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Croatia CROBEX UCITS ETF</v>
      </c>
      <c r="B84" s="425">
        <f t="shared" si="10"/>
        <v>0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Croatia CROBEX UCITS ETF</v>
      </c>
      <c r="B85" s="425">
        <f t="shared" si="10"/>
        <v>0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13916</v>
      </c>
    </row>
    <row r="86" spans="1:7" ht="15.75">
      <c r="A86" s="424" t="str">
        <f t="shared" si="9"/>
        <v>Expat Croatia CROBEX UCITS ETF</v>
      </c>
      <c r="B86" s="425">
        <f t="shared" si="10"/>
        <v>0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32809</v>
      </c>
    </row>
    <row r="87" spans="1:7" ht="15.75">
      <c r="A87" s="424" t="str">
        <f t="shared" si="9"/>
        <v>Expat Croatia CROBEX UCITS ETF</v>
      </c>
      <c r="B87" s="425">
        <f t="shared" si="10"/>
        <v>0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Croatia CROBEX UCITS ETF</v>
      </c>
      <c r="B88" s="425">
        <f t="shared" si="10"/>
        <v>0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Croatia CROBEX UCITS ETF</v>
      </c>
      <c r="B89" s="425">
        <f t="shared" si="10"/>
        <v>0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Croatia CROBEX UCITS ETF</v>
      </c>
      <c r="B90" s="425">
        <f t="shared" si="10"/>
        <v>0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32809</v>
      </c>
    </row>
    <row r="91" spans="1:7" ht="15.75">
      <c r="A91" s="435" t="str">
        <f t="shared" si="9"/>
        <v>Expat Croatia CROBEX UCITS ETF</v>
      </c>
      <c r="B91" s="436">
        <f t="shared" si="10"/>
        <v>0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Croatia CROBEX UCITS ETF</v>
      </c>
      <c r="B92" s="436">
        <f t="shared" si="10"/>
        <v>0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Croatia CROBEX UCITS ETF</v>
      </c>
      <c r="B93" s="436">
        <f t="shared" si="10"/>
        <v>0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3915</v>
      </c>
    </row>
    <row r="94" spans="1:7" ht="31.5">
      <c r="A94" s="435" t="str">
        <f t="shared" si="9"/>
        <v>Expat Croatia CROBEX UCITS ETF</v>
      </c>
      <c r="B94" s="436">
        <f t="shared" si="10"/>
        <v>0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Croatia CROBEX UCITS ETF</v>
      </c>
      <c r="B95" s="436">
        <f t="shared" si="10"/>
        <v>0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Croatia CROBEX UCITS ETF</v>
      </c>
      <c r="B96" s="436">
        <f t="shared" si="10"/>
        <v>0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7329</v>
      </c>
    </row>
    <row r="97" spans="1:7" ht="15.75">
      <c r="A97" s="435" t="str">
        <f t="shared" si="9"/>
        <v>Expat Croatia CROBEX UCITS ETF</v>
      </c>
      <c r="B97" s="436">
        <f t="shared" si="10"/>
        <v>0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Croatia CROBEX UCITS ETF</v>
      </c>
      <c r="B98" s="436">
        <f t="shared" si="10"/>
        <v>0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Croatia CROBEX UCITS ETF</v>
      </c>
      <c r="B99" s="436">
        <f t="shared" si="10"/>
        <v>0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11244</v>
      </c>
    </row>
    <row r="100" spans="1:7" ht="15.75">
      <c r="A100" s="435" t="str">
        <f t="shared" si="9"/>
        <v>Expat Croatia CROBEX UCITS ETF</v>
      </c>
      <c r="B100" s="436">
        <f t="shared" si="10"/>
        <v>0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Croatia CROBEX UCITS ETF</v>
      </c>
      <c r="B101" s="436">
        <f t="shared" si="10"/>
        <v>0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Croatia CROBEX UCITS ETF</v>
      </c>
      <c r="B102" s="436">
        <f t="shared" si="10"/>
        <v>0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11244</v>
      </c>
    </row>
    <row r="103" spans="1:7" ht="15.75">
      <c r="A103" s="435" t="str">
        <f t="shared" si="9"/>
        <v>Expat Croatia CROBEX UCITS ETF</v>
      </c>
      <c r="B103" s="436">
        <f t="shared" si="10"/>
        <v>0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21565</v>
      </c>
    </row>
    <row r="104" spans="1:7" ht="15.75">
      <c r="A104" s="435" t="str">
        <f t="shared" si="9"/>
        <v>Expat Croatia CROBEX UCITS ETF</v>
      </c>
      <c r="B104" s="436">
        <f t="shared" si="10"/>
        <v>0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Croatia CROBEX UCITS ETF</v>
      </c>
      <c r="B105" s="436">
        <f t="shared" si="10"/>
        <v>0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21565</v>
      </c>
    </row>
    <row r="106" spans="1:7" ht="15.75">
      <c r="A106" s="435" t="str">
        <f t="shared" si="9"/>
        <v>Expat Croatia CROBEX UCITS ETF</v>
      </c>
      <c r="B106" s="436">
        <f t="shared" si="10"/>
        <v>0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32809</v>
      </c>
    </row>
    <row r="107" spans="1:7" ht="15.75">
      <c r="A107" s="447" t="str">
        <f t="shared" si="9"/>
        <v>Expat Croatia CROBEX UCITS ETF</v>
      </c>
      <c r="B107" s="448">
        <f t="shared" si="10"/>
        <v>0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Croatia CROBEX UCITS ETF</v>
      </c>
      <c r="B108" s="448">
        <f t="shared" si="10"/>
        <v>0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174071</v>
      </c>
    </row>
    <row r="109" spans="1:7" ht="31.5">
      <c r="A109" s="447" t="str">
        <f t="shared" si="9"/>
        <v>Expat Croatia CROBEX UCITS ETF</v>
      </c>
      <c r="B109" s="448">
        <f t="shared" si="10"/>
        <v>0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Croatia CROBEX UCITS ETF</v>
      </c>
      <c r="B110" s="448">
        <f aca="true" t="shared" si="13" ref="B110:B141">dfRG</f>
        <v>0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Croatia CROBEX UCITS ETF</v>
      </c>
      <c r="B111" s="448">
        <f t="shared" si="13"/>
        <v>0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Croatia CROBEX UCITS ETF</v>
      </c>
      <c r="B112" s="448">
        <f t="shared" si="13"/>
        <v>0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Croatia CROBEX UCITS ETF</v>
      </c>
      <c r="B113" s="448">
        <f t="shared" si="13"/>
        <v>0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-13916</v>
      </c>
    </row>
    <row r="114" spans="1:7" ht="31.5">
      <c r="A114" s="447" t="str">
        <f t="shared" si="12"/>
        <v>Expat Croatia CROBEX UCITS ETF</v>
      </c>
      <c r="B114" s="448">
        <f t="shared" si="13"/>
        <v>0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160155</v>
      </c>
    </row>
    <row r="115" spans="1:7" ht="15.75">
      <c r="A115" s="447" t="str">
        <f t="shared" si="12"/>
        <v>Expat Croatia CROBEX UCITS ETF</v>
      </c>
      <c r="B115" s="448">
        <f t="shared" si="13"/>
        <v>0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Croatia CROBEX UCITS ETF</v>
      </c>
      <c r="B116" s="448">
        <f t="shared" si="13"/>
        <v>0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-122380</v>
      </c>
    </row>
    <row r="117" spans="1:7" ht="31.5">
      <c r="A117" s="447" t="str">
        <f t="shared" si="12"/>
        <v>Expat Croatia CROBEX UCITS ETF</v>
      </c>
      <c r="B117" s="448">
        <f t="shared" si="13"/>
        <v>0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Croatia CROBEX UCITS ETF</v>
      </c>
      <c r="B118" s="448">
        <f t="shared" si="13"/>
        <v>0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-800</v>
      </c>
    </row>
    <row r="119" spans="1:7" ht="15.75">
      <c r="A119" s="447" t="str">
        <f t="shared" si="12"/>
        <v>Expat Croatia CROBEX UCITS ETF</v>
      </c>
      <c r="B119" s="448">
        <f t="shared" si="13"/>
        <v>0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2598</v>
      </c>
    </row>
    <row r="120" spans="1:7" ht="15.75">
      <c r="A120" s="447" t="str">
        <f t="shared" si="12"/>
        <v>Expat Croatia CROBEX UCITS ETF</v>
      </c>
      <c r="B120" s="448">
        <f t="shared" si="13"/>
        <v>0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-2366</v>
      </c>
    </row>
    <row r="121" spans="1:7" ht="15.75">
      <c r="A121" s="447" t="str">
        <f t="shared" si="12"/>
        <v>Expat Croatia CROBEX UCITS ETF</v>
      </c>
      <c r="B121" s="448">
        <f t="shared" si="13"/>
        <v>0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-2249</v>
      </c>
    </row>
    <row r="122" spans="1:7" ht="15.75">
      <c r="A122" s="447" t="str">
        <f t="shared" si="12"/>
        <v>Expat Croatia CROBEX UCITS ETF</v>
      </c>
      <c r="B122" s="448">
        <f t="shared" si="13"/>
        <v>0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-231</v>
      </c>
    </row>
    <row r="123" spans="1:7" ht="15.75">
      <c r="A123" s="447" t="str">
        <f t="shared" si="12"/>
        <v>Expat Croatia CROBEX UCITS ETF</v>
      </c>
      <c r="B123" s="448">
        <f t="shared" si="13"/>
        <v>0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-796</v>
      </c>
    </row>
    <row r="124" spans="1:7" ht="31.5">
      <c r="A124" s="447" t="str">
        <f t="shared" si="12"/>
        <v>Expat Croatia CROBEX UCITS ETF</v>
      </c>
      <c r="B124" s="448">
        <f t="shared" si="13"/>
        <v>0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-126224</v>
      </c>
    </row>
    <row r="125" spans="1:7" ht="15.75">
      <c r="A125" s="447" t="str">
        <f t="shared" si="12"/>
        <v>Expat Croatia CROBEX UCITS ETF</v>
      </c>
      <c r="B125" s="448">
        <f t="shared" si="13"/>
        <v>0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Croatia CROBEX UCITS ETF</v>
      </c>
      <c r="B126" s="448">
        <f t="shared" si="13"/>
        <v>0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Croatia CROBEX UCITS ETF</v>
      </c>
      <c r="B127" s="448">
        <f t="shared" si="13"/>
        <v>0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Croatia CROBEX UCITS ETF</v>
      </c>
      <c r="B128" s="448">
        <f t="shared" si="13"/>
        <v>0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Croatia CROBEX UCITS ETF</v>
      </c>
      <c r="B129" s="448">
        <f t="shared" si="13"/>
        <v>0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Croatia CROBEX UCITS ETF</v>
      </c>
      <c r="B130" s="448">
        <f t="shared" si="13"/>
        <v>0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Croatia CROBEX UCITS ETF</v>
      </c>
      <c r="B131" s="448">
        <f t="shared" si="13"/>
        <v>0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Croatia CROBEX UCITS ETF</v>
      </c>
      <c r="B132" s="448">
        <f t="shared" si="13"/>
        <v>0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33931</v>
      </c>
    </row>
    <row r="133" spans="1:7" ht="31.5">
      <c r="A133" s="447" t="str">
        <f t="shared" si="12"/>
        <v>Expat Croatia CROBEX UCITS ETF</v>
      </c>
      <c r="B133" s="448">
        <f t="shared" si="13"/>
        <v>0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0</v>
      </c>
    </row>
    <row r="134" spans="1:7" ht="31.5">
      <c r="A134" s="447" t="str">
        <f t="shared" si="12"/>
        <v>Expat Croatia CROBEX UCITS ETF</v>
      </c>
      <c r="B134" s="448">
        <f t="shared" si="13"/>
        <v>0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33931</v>
      </c>
    </row>
    <row r="135" spans="1:7" ht="15.75">
      <c r="A135" s="447" t="str">
        <f t="shared" si="12"/>
        <v>Expat Croatia CROBEX UCITS ETF</v>
      </c>
      <c r="B135" s="448">
        <f t="shared" si="13"/>
        <v>0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33931</v>
      </c>
    </row>
    <row r="136" spans="1:7" ht="31.5">
      <c r="A136" s="435" t="str">
        <f t="shared" si="12"/>
        <v>Expat Croatia CROBEX UCITS ETF</v>
      </c>
      <c r="B136" s="436">
        <f t="shared" si="13"/>
        <v>0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Croatia CROBEX UCITS ETF</v>
      </c>
      <c r="B137" s="436">
        <f t="shared" si="13"/>
        <v>0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0</v>
      </c>
    </row>
    <row r="138" spans="1:7" ht="31.5">
      <c r="A138" s="435" t="str">
        <f t="shared" si="12"/>
        <v>Expat Croatia CROBEX UCITS ETF</v>
      </c>
      <c r="B138" s="436">
        <f t="shared" si="13"/>
        <v>0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Croatia CROBEX UCITS ETF</v>
      </c>
      <c r="B139" s="436">
        <f t="shared" si="13"/>
        <v>0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Croatia CROBEX UCITS ETF</v>
      </c>
      <c r="B140" s="436">
        <f t="shared" si="13"/>
        <v>0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Croatia CROBEX UCITS ETF</v>
      </c>
      <c r="B141" s="436">
        <f t="shared" si="13"/>
        <v>0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0</v>
      </c>
    </row>
    <row r="142" spans="1:7" ht="31.5">
      <c r="A142" s="435" t="str">
        <f aca="true" t="shared" si="15" ref="A142:A155">dfName</f>
        <v>Expat Croatia CROBEX UCITS ETF</v>
      </c>
      <c r="B142" s="436">
        <f aca="true" t="shared" si="16" ref="B142:B155">dfRG</f>
        <v>0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172898</v>
      </c>
    </row>
    <row r="143" spans="1:7" ht="31.5">
      <c r="A143" s="435" t="str">
        <f t="shared" si="15"/>
        <v>Expat Croatia CROBEX UCITS ETF</v>
      </c>
      <c r="B143" s="436">
        <f t="shared" si="16"/>
        <v>0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172898</v>
      </c>
    </row>
    <row r="144" spans="1:7" ht="31.5">
      <c r="A144" s="435" t="str">
        <f t="shared" si="15"/>
        <v>Expat Croatia CROBEX UCITS ETF</v>
      </c>
      <c r="B144" s="436">
        <f t="shared" si="16"/>
        <v>0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0</v>
      </c>
    </row>
    <row r="145" spans="1:7" ht="31.5">
      <c r="A145" s="435" t="str">
        <f t="shared" si="15"/>
        <v>Expat Croatia CROBEX UCITS ETF</v>
      </c>
      <c r="B145" s="436">
        <f t="shared" si="16"/>
        <v>0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-21565</v>
      </c>
    </row>
    <row r="146" spans="1:7" ht="31.5">
      <c r="A146" s="435" t="str">
        <f t="shared" si="15"/>
        <v>Expat Croatia CROBEX UCITS ETF</v>
      </c>
      <c r="B146" s="436">
        <f t="shared" si="16"/>
        <v>0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Croatia CROBEX UCITS ETF</v>
      </c>
      <c r="B147" s="436">
        <f t="shared" si="16"/>
        <v>0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Croatia CROBEX UCITS ETF</v>
      </c>
      <c r="B148" s="436">
        <f t="shared" si="16"/>
        <v>0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Croatia CROBEX UCITS ETF</v>
      </c>
      <c r="B149" s="436">
        <f t="shared" si="16"/>
        <v>0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Croatia CROBEX UCITS ETF</v>
      </c>
      <c r="B150" s="436">
        <f t="shared" si="16"/>
        <v>0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Croatia CROBEX UCITS ETF</v>
      </c>
      <c r="B151" s="436">
        <f t="shared" si="16"/>
        <v>0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Croatia CROBEX UCITS ETF</v>
      </c>
      <c r="B152" s="436">
        <f t="shared" si="16"/>
        <v>0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Croatia CROBEX UCITS ETF</v>
      </c>
      <c r="B153" s="436">
        <f t="shared" si="16"/>
        <v>0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Croatia CROBEX UCITS ETF</v>
      </c>
      <c r="B154" s="436">
        <f t="shared" si="16"/>
        <v>0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Croatia CROBEX UCITS ETF</v>
      </c>
      <c r="B155" s="436">
        <f t="shared" si="16"/>
        <v>0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Croatia CROBEX UCITS ETF</v>
      </c>
      <c r="B157" s="436">
        <f aca="true" t="shared" si="19" ref="B157:B199">dfRG</f>
        <v>0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151333</v>
      </c>
    </row>
    <row r="158" spans="1:7" ht="31.5">
      <c r="A158" s="435" t="str">
        <f t="shared" si="18"/>
        <v>Expat Croatia CROBEX UCITS ETF</v>
      </c>
      <c r="B158" s="436">
        <f t="shared" si="19"/>
        <v>0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Croatia CROBEX UCITS ETF</v>
      </c>
      <c r="B159" s="436">
        <f t="shared" si="19"/>
        <v>0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151333</v>
      </c>
    </row>
    <row r="160" spans="1:7" ht="15.75">
      <c r="A160" s="476" t="str">
        <f t="shared" si="18"/>
        <v>Expat Croatia CROBEX UCITS ETF</v>
      </c>
      <c r="B160" s="477">
        <f t="shared" si="19"/>
        <v>0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Croatia CROBEX UCITS ETF</v>
      </c>
      <c r="B161" s="477">
        <f t="shared" si="19"/>
        <v>0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0</v>
      </c>
    </row>
    <row r="162" spans="1:7" ht="15.75">
      <c r="A162" s="476" t="str">
        <f t="shared" si="18"/>
        <v>Expat Croatia CROBEX UCITS ETF</v>
      </c>
      <c r="B162" s="477">
        <f t="shared" si="19"/>
        <v>0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90000</v>
      </c>
    </row>
    <row r="163" spans="1:7" ht="15.75">
      <c r="A163" s="476" t="str">
        <f t="shared" si="18"/>
        <v>Expat Croatia CROBEX UCITS ETF</v>
      </c>
      <c r="B163" s="477">
        <f t="shared" si="19"/>
        <v>0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90000</v>
      </c>
    </row>
    <row r="164" spans="1:7" ht="31.5">
      <c r="A164" s="476" t="str">
        <f t="shared" si="18"/>
        <v>Expat Croatia CROBEX UCITS ETF</v>
      </c>
      <c r="B164" s="477">
        <f t="shared" si="19"/>
        <v>0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89001</v>
      </c>
    </row>
    <row r="165" spans="1:7" ht="15.75">
      <c r="A165" s="476" t="str">
        <f t="shared" si="18"/>
        <v>Expat Croatia CROBEX UCITS ETF</v>
      </c>
      <c r="B165" s="477">
        <f t="shared" si="19"/>
        <v>0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0</v>
      </c>
    </row>
    <row r="166" spans="1:7" ht="31.5">
      <c r="A166" s="476" t="str">
        <f t="shared" si="18"/>
        <v>Expat Croatia CROBEX UCITS ETF</v>
      </c>
      <c r="B166" s="477">
        <f t="shared" si="19"/>
        <v>0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0</v>
      </c>
    </row>
    <row r="167" spans="1:7" ht="31.5">
      <c r="A167" s="476" t="str">
        <f t="shared" si="18"/>
        <v>Expat Croatia CROBEX UCITS ETF</v>
      </c>
      <c r="B167" s="477">
        <f t="shared" si="19"/>
        <v>0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</v>
      </c>
    </row>
    <row r="168" spans="1:7" ht="31.5">
      <c r="A168" s="476" t="str">
        <f t="shared" si="18"/>
        <v>Expat Croatia CROBEX UCITS ETF</v>
      </c>
      <c r="B168" s="477">
        <f t="shared" si="19"/>
        <v>0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0.8599</v>
      </c>
    </row>
    <row r="169" spans="1:7" ht="15.75">
      <c r="A169" s="476" t="str">
        <f t="shared" si="18"/>
        <v>Expat Croatia CROBEX UCITS ETF</v>
      </c>
      <c r="B169" s="477">
        <f t="shared" si="19"/>
        <v>0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1320</v>
      </c>
    </row>
    <row r="170" spans="1:7" ht="15.75">
      <c r="A170" s="476" t="str">
        <f t="shared" si="18"/>
        <v>Expat Croatia CROBEX UCITS ETF</v>
      </c>
      <c r="B170" s="477">
        <f t="shared" si="19"/>
        <v>0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3257</v>
      </c>
    </row>
    <row r="171" spans="1:7" ht="15.75">
      <c r="A171" s="476" t="str">
        <f t="shared" si="18"/>
        <v>Expat Croatia CROBEX UCITS ETF</v>
      </c>
      <c r="B171" s="477">
        <f t="shared" si="19"/>
        <v>0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Croatia CROBEX UCITS ETF</v>
      </c>
      <c r="B172" s="477">
        <f t="shared" si="19"/>
        <v>0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-0.14001400140013998</v>
      </c>
    </row>
    <row r="173" spans="1:7" ht="15.75">
      <c r="A173" s="476" t="str">
        <f t="shared" si="18"/>
        <v>Expat Croatia CROBEX UCITS ETF</v>
      </c>
      <c r="B173" s="477">
        <f t="shared" si="19"/>
        <v>0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-0.2034818482995594</v>
      </c>
    </row>
    <row r="174" spans="1:7" ht="15.75">
      <c r="A174" s="476" t="str">
        <f t="shared" si="18"/>
        <v>Expat Croatia CROBEX UCITS ETF</v>
      </c>
      <c r="B174" s="477">
        <f t="shared" si="19"/>
        <v>0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 t="str">
        <f>'5-DI'!D25</f>
        <v>n/a</v>
      </c>
    </row>
    <row r="175" spans="1:7" ht="15.75">
      <c r="A175" s="476" t="str">
        <f t="shared" si="18"/>
        <v>Expat Croatia CROBEX UCITS ETF</v>
      </c>
      <c r="B175" s="477">
        <f t="shared" si="19"/>
        <v>0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 t="str">
        <f>'5-DI'!D26</f>
        <v>n/a</v>
      </c>
    </row>
    <row r="176" spans="1:7" ht="31.5">
      <c r="A176" s="447" t="str">
        <f t="shared" si="18"/>
        <v>Expat Croatia CROBEX UCITS ETF</v>
      </c>
      <c r="B176" s="448">
        <f t="shared" si="19"/>
        <v>0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Croatia CROBEX UCITS ETF</v>
      </c>
      <c r="B177" s="448">
        <f t="shared" si="19"/>
        <v>0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Croatia CROBEX UCITS ETF</v>
      </c>
      <c r="B178" s="448">
        <f t="shared" si="19"/>
        <v>0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Croatia CROBEX UCITS ETF</v>
      </c>
      <c r="B179" s="448">
        <f t="shared" si="19"/>
        <v>0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Croatia CROBEX UCITS ETF</v>
      </c>
      <c r="B180" s="448">
        <f t="shared" si="19"/>
        <v>0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Croatia CROBEX UCITS ETF</v>
      </c>
      <c r="B181" s="448">
        <f t="shared" si="19"/>
        <v>0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Croatia CROBEX UCITS ETF</v>
      </c>
      <c r="B182" s="448">
        <f t="shared" si="19"/>
        <v>0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Croatia CROBEX UCITS ETF</v>
      </c>
      <c r="B183" s="468">
        <f t="shared" si="19"/>
        <v>0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Croatia CROBEX UCITS ETF</v>
      </c>
      <c r="B184" s="468">
        <f t="shared" si="19"/>
        <v>0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Croatia CROBEX UCITS ETF</v>
      </c>
      <c r="B185" s="468">
        <f t="shared" si="19"/>
        <v>0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Croatia CROBEX UCITS ETF</v>
      </c>
      <c r="B186" s="468">
        <f t="shared" si="19"/>
        <v>0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Croatia CROBEX UCITS ETF</v>
      </c>
      <c r="B187" s="468">
        <f t="shared" si="19"/>
        <v>0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Croatia CROBEX UCITS ETF</v>
      </c>
      <c r="B188" s="468">
        <f t="shared" si="19"/>
        <v>0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Croatia CROBEX UCITS ETF</v>
      </c>
      <c r="B189" s="468">
        <f t="shared" si="19"/>
        <v>0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Croatia CROBEX UCITS ETF</v>
      </c>
      <c r="B190" s="468">
        <f t="shared" si="19"/>
        <v>0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Croatia CROBEX UCITS ETF</v>
      </c>
      <c r="B191" s="468">
        <f t="shared" si="19"/>
        <v>0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Croatia CROBEX UCITS ETF</v>
      </c>
      <c r="B192" s="468">
        <f t="shared" si="19"/>
        <v>0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Croatia CROBEX UCITS ETF</v>
      </c>
      <c r="B193" s="468">
        <f t="shared" si="19"/>
        <v>0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Croatia CROBEX UCITS ETF</v>
      </c>
      <c r="B194" s="468">
        <f t="shared" si="19"/>
        <v>0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Croatia CROBEX UCITS ETF</v>
      </c>
      <c r="B195" s="468">
        <f t="shared" si="19"/>
        <v>0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Croatia CROBEX UCITS ETF</v>
      </c>
      <c r="B196" s="468">
        <f t="shared" si="19"/>
        <v>0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Croatia CROBEX UCITS ETF</v>
      </c>
      <c r="B197" s="477">
        <f t="shared" si="19"/>
        <v>0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Croatia CROBEX UCITS ETF</v>
      </c>
      <c r="B198" s="477">
        <f t="shared" si="19"/>
        <v>0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Croatia CROBEX UCITS ETF</v>
      </c>
      <c r="B199" s="477">
        <f t="shared" si="19"/>
        <v>0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353</v>
      </c>
    </row>
    <row r="200" spans="1:7" ht="15.75">
      <c r="A200" s="476" t="str">
        <f aca="true" t="shared" si="21" ref="A200:A212">dfName</f>
        <v>Expat Croatia CROBEX UCITS ETF</v>
      </c>
      <c r="B200" s="477">
        <f aca="true" t="shared" si="22" ref="B200:B212">dfRG</f>
        <v>0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225</v>
      </c>
    </row>
    <row r="201" spans="1:7" ht="15.75">
      <c r="A201" s="476" t="str">
        <f t="shared" si="21"/>
        <v>Expat Croatia CROBEX UCITS ETF</v>
      </c>
      <c r="B201" s="477">
        <f t="shared" si="22"/>
        <v>0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128</v>
      </c>
    </row>
    <row r="202" spans="1:7" ht="15.75">
      <c r="A202" s="476" t="str">
        <f t="shared" si="21"/>
        <v>Expat Croatia CROBEX UCITS ETF</v>
      </c>
      <c r="B202" s="477">
        <f t="shared" si="22"/>
        <v>0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Croatia CROBEX UCITS ETF</v>
      </c>
      <c r="B203" s="477">
        <f t="shared" si="22"/>
        <v>0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Croatia CROBEX UCITS ETF</v>
      </c>
      <c r="B204" s="477">
        <f t="shared" si="22"/>
        <v>0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Croatia CROBEX UCITS ETF</v>
      </c>
      <c r="B205" s="477">
        <f t="shared" si="22"/>
        <v>0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Croatia CROBEX UCITS ETF</v>
      </c>
      <c r="B206" s="477">
        <f t="shared" si="22"/>
        <v>0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Croatia CROBEX UCITS ETF</v>
      </c>
      <c r="B207" s="477">
        <f t="shared" si="22"/>
        <v>0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Croatia CROBEX UCITS ETF</v>
      </c>
      <c r="B208" s="477">
        <f t="shared" si="22"/>
        <v>0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Croatia CROBEX UCITS ETF</v>
      </c>
      <c r="B209" s="477">
        <f t="shared" si="22"/>
        <v>0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Croatia CROBEX UCITS ETF</v>
      </c>
      <c r="B210" s="477">
        <f t="shared" si="22"/>
        <v>0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Croatia CROBEX UCITS ETF</v>
      </c>
      <c r="B211" s="477">
        <f t="shared" si="22"/>
        <v>0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Croatia CROBEX UCITS ETF</v>
      </c>
      <c r="B212" s="486">
        <f t="shared" si="22"/>
        <v>0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353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43472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-3127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-3127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33931</v>
      </c>
      <c r="D22" s="286"/>
      <c r="E22" s="287" t="s">
        <v>990</v>
      </c>
      <c r="F22" s="230" t="s">
        <v>991</v>
      </c>
      <c r="G22" s="231">
        <v>-21565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-21565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151333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33931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117755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117755</v>
      </c>
      <c r="D28" s="231"/>
      <c r="E28" s="125" t="s">
        <v>125</v>
      </c>
      <c r="F28" s="262" t="s">
        <v>208</v>
      </c>
      <c r="G28" s="244">
        <f>SUM(G29:G31)</f>
        <v>353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225</v>
      </c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128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117755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353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151686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151686</v>
      </c>
      <c r="D47" s="613">
        <f>D18+D45</f>
        <v>0</v>
      </c>
      <c r="E47" s="264" t="s">
        <v>35</v>
      </c>
      <c r="F47" s="223" t="s">
        <v>221</v>
      </c>
      <c r="G47" s="614">
        <f>G24+G40</f>
        <v>151686</v>
      </c>
      <c r="H47" s="614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04.01.2018 - 31.12.2018</v>
      </c>
      <c r="B4" s="91"/>
      <c r="C4" s="90"/>
      <c r="D4" s="91"/>
      <c r="E4" s="91"/>
      <c r="F4" s="76" t="s">
        <v>914</v>
      </c>
      <c r="G4" s="492">
        <f>ReportedCompletionDate</f>
        <v>43472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3915</v>
      </c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f>489+5575</f>
        <v>6064</v>
      </c>
      <c r="D14" s="245"/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f>1544+6690</f>
        <v>8234</v>
      </c>
      <c r="D15" s="245"/>
      <c r="E15" s="136" t="s">
        <v>941</v>
      </c>
      <c r="F15" s="374" t="s">
        <v>814</v>
      </c>
      <c r="G15" s="245">
        <f>4+7325</f>
        <v>7329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4595</v>
      </c>
      <c r="D16" s="245"/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18893</v>
      </c>
      <c r="D18" s="248">
        <f>SUM(D12:D16)</f>
        <v>0</v>
      </c>
      <c r="E18" s="138" t="s">
        <v>20</v>
      </c>
      <c r="F18" s="375" t="s">
        <v>817</v>
      </c>
      <c r="G18" s="248">
        <f>SUM(G12:G17)</f>
        <v>11244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13916</v>
      </c>
      <c r="D21" s="245"/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13916</v>
      </c>
      <c r="D25" s="248">
        <f>SUM(D20:D24)</f>
        <v>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32809</v>
      </c>
      <c r="D26" s="248">
        <f>D18+D25</f>
        <v>0</v>
      </c>
      <c r="E26" s="250" t="s">
        <v>40</v>
      </c>
      <c r="F26" s="375" t="s">
        <v>819</v>
      </c>
      <c r="G26" s="248">
        <f>G18+G25</f>
        <v>11244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21565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21565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32809</v>
      </c>
      <c r="D30" s="248">
        <f>D26+D28+D29</f>
        <v>0</v>
      </c>
      <c r="E30" s="250" t="s">
        <v>827</v>
      </c>
      <c r="F30" s="375" t="s">
        <v>822</v>
      </c>
      <c r="G30" s="248">
        <f>G26+G29</f>
        <v>32809</v>
      </c>
      <c r="H30" s="248">
        <f>H26+H29</f>
        <v>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CROATIA CROBEX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04.01.2018 - 31.12.2018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43472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174071</v>
      </c>
      <c r="D13" s="525"/>
      <c r="E13" s="526">
        <f>SUM(C13:D13)</f>
        <v>174071</v>
      </c>
      <c r="F13" s="525"/>
      <c r="G13" s="525"/>
      <c r="H13" s="526">
        <f>SUM(F13:G13)</f>
        <v>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-13916</v>
      </c>
      <c r="E18" s="526">
        <f t="shared" si="0"/>
        <v>-13916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174071</v>
      </c>
      <c r="D19" s="529">
        <f>SUM(D13:D14,D16:D18)</f>
        <v>-13916</v>
      </c>
      <c r="E19" s="526">
        <f t="shared" si="0"/>
        <v>160155</v>
      </c>
      <c r="F19" s="529">
        <f>SUM(F13:F14,F16:F18)</f>
        <v>0</v>
      </c>
      <c r="G19" s="529">
        <f>SUM(G13:G14,G16:G18)</f>
        <v>0</v>
      </c>
      <c r="H19" s="526">
        <f t="shared" si="1"/>
        <v>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>
        <v>-122380</v>
      </c>
      <c r="E21" s="526">
        <f>SUM(C21:D21)</f>
        <v>-122380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-800</v>
      </c>
      <c r="E23" s="526">
        <f t="shared" si="2"/>
        <v>-800</v>
      </c>
      <c r="F23" s="525"/>
      <c r="G23" s="525"/>
      <c r="H23" s="526">
        <f t="shared" si="3"/>
        <v>0</v>
      </c>
    </row>
    <row r="24" spans="1:8" ht="12.75">
      <c r="A24" s="524" t="s">
        <v>961</v>
      </c>
      <c r="B24" s="95" t="s">
        <v>840</v>
      </c>
      <c r="C24" s="525">
        <v>2598</v>
      </c>
      <c r="D24" s="525"/>
      <c r="E24" s="526">
        <f t="shared" si="2"/>
        <v>2598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-2366</v>
      </c>
      <c r="E25" s="526">
        <f t="shared" si="2"/>
        <v>-2366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-2249</v>
      </c>
      <c r="E26" s="526">
        <f t="shared" si="2"/>
        <v>-2249</v>
      </c>
      <c r="F26" s="525"/>
      <c r="G26" s="525"/>
      <c r="H26" s="526">
        <f t="shared" si="3"/>
        <v>0</v>
      </c>
    </row>
    <row r="27" spans="1:8" ht="12.75">
      <c r="A27" s="528" t="s">
        <v>964</v>
      </c>
      <c r="B27" s="95" t="s">
        <v>843</v>
      </c>
      <c r="C27" s="525">
        <v>4</v>
      </c>
      <c r="D27" s="525">
        <v>-235</v>
      </c>
      <c r="E27" s="526">
        <f t="shared" si="2"/>
        <v>-231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>
        <v>35</v>
      </c>
      <c r="D28" s="525">
        <f>-489-35-307</f>
        <v>-831</v>
      </c>
      <c r="E28" s="526">
        <f t="shared" si="2"/>
        <v>-796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2637</v>
      </c>
      <c r="D29" s="529">
        <f>SUM(D21:D28)</f>
        <v>-128861</v>
      </c>
      <c r="E29" s="526">
        <f t="shared" si="2"/>
        <v>-126224</v>
      </c>
      <c r="F29" s="529">
        <f>SUM(F21:F28)</f>
        <v>0</v>
      </c>
      <c r="G29" s="529">
        <f>SUM(G21:G28)</f>
        <v>0</v>
      </c>
      <c r="H29" s="526">
        <f t="shared" si="3"/>
        <v>0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176708</v>
      </c>
      <c r="D37" s="529">
        <f t="shared" si="5"/>
        <v>-142777</v>
      </c>
      <c r="E37" s="529">
        <f t="shared" si="5"/>
        <v>33931</v>
      </c>
      <c r="F37" s="529">
        <f t="shared" si="5"/>
        <v>0</v>
      </c>
      <c r="G37" s="529">
        <f t="shared" si="5"/>
        <v>0</v>
      </c>
      <c r="H37" s="529">
        <f t="shared" si="5"/>
        <v>0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0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33931</v>
      </c>
      <c r="F39" s="529"/>
      <c r="G39" s="529"/>
      <c r="H39" s="529">
        <f>SUM(H37:H38)</f>
        <v>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33931</v>
      </c>
      <c r="F40" s="526"/>
      <c r="G40" s="526"/>
      <c r="H40" s="525"/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04.01.2018 - 31.12.2018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43472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0</v>
      </c>
      <c r="D14" s="615">
        <f>'1-SB'!H13</f>
        <v>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0</v>
      </c>
      <c r="I14" s="615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0</v>
      </c>
      <c r="D18" s="616">
        <f t="shared" si="2"/>
        <v>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0</v>
      </c>
      <c r="I18" s="615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176025</v>
      </c>
      <c r="D19" s="616">
        <f t="shared" si="3"/>
        <v>-3127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172898</v>
      </c>
      <c r="J19" s="105"/>
    </row>
    <row r="20" spans="1:10" ht="15">
      <c r="A20" s="205" t="s">
        <v>225</v>
      </c>
      <c r="B20" s="82" t="s">
        <v>863</v>
      </c>
      <c r="C20" s="236">
        <v>176025</v>
      </c>
      <c r="D20" s="236">
        <v>-3127</v>
      </c>
      <c r="E20" s="236"/>
      <c r="F20" s="236"/>
      <c r="G20" s="236"/>
      <c r="H20" s="236"/>
      <c r="I20" s="615">
        <f t="shared" si="0"/>
        <v>172898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5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-21565</v>
      </c>
      <c r="I22" s="615">
        <f t="shared" si="0"/>
        <v>-21565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176025</v>
      </c>
      <c r="D34" s="616">
        <f t="shared" si="7"/>
        <v>-3127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-21565</v>
      </c>
      <c r="I34" s="615">
        <f t="shared" si="0"/>
        <v>151333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176025</v>
      </c>
      <c r="D36" s="619">
        <f t="shared" si="8"/>
        <v>-3127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-21565</v>
      </c>
      <c r="I36" s="615">
        <f t="shared" si="0"/>
        <v>151333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22" sqref="D22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CROATIA CROBEX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04.01.2018 - 31.12.2018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43472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90000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90000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89001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0.8599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1320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3257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-0.14001400140013998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-0.2034818482995594</v>
      </c>
    </row>
    <row r="25" spans="1:4" ht="15.75">
      <c r="A25" s="373">
        <v>15</v>
      </c>
      <c r="B25" s="573" t="s">
        <v>1445</v>
      </c>
      <c r="C25" s="572" t="s">
        <v>1449</v>
      </c>
      <c r="D25" s="604" t="s">
        <v>1518</v>
      </c>
    </row>
    <row r="26" spans="1:4" ht="15.75">
      <c r="A26" s="373">
        <v>16</v>
      </c>
      <c r="B26" s="573" t="s">
        <v>1446</v>
      </c>
      <c r="C26" s="572" t="s">
        <v>1450</v>
      </c>
      <c r="D26" s="604" t="s">
        <v>1518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04.01.2018 - 31.12.2018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43472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21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43472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353</v>
      </c>
      <c r="D33" s="285">
        <f>SUM(D34:D36)</f>
        <v>353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225</v>
      </c>
      <c r="D34" s="242">
        <v>225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128</v>
      </c>
      <c r="D35" s="242">
        <v>128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353</v>
      </c>
      <c r="D46" s="285">
        <f>SUM(D32+D33+D37+D38+D39+D40+D41+D42+D43+D44)</f>
        <v>353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43472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43465</v>
      </c>
      <c r="D12" s="53">
        <v>1</v>
      </c>
      <c r="E12" s="53" t="s">
        <v>1509</v>
      </c>
      <c r="F12" s="53" t="s">
        <v>1510</v>
      </c>
      <c r="G12" s="54" t="s">
        <v>263</v>
      </c>
      <c r="H12" s="54" t="s">
        <v>465</v>
      </c>
      <c r="I12" s="579" t="s">
        <v>776</v>
      </c>
      <c r="J12" s="54" t="s">
        <v>1494</v>
      </c>
      <c r="K12" s="54" t="s">
        <v>1511</v>
      </c>
      <c r="L12" s="54" t="s">
        <v>1496</v>
      </c>
      <c r="M12" s="54" t="s">
        <v>1496</v>
      </c>
      <c r="N12" s="299">
        <v>1277</v>
      </c>
      <c r="O12" s="580" t="s">
        <v>1113</v>
      </c>
      <c r="P12" s="299">
        <v>36.7</v>
      </c>
      <c r="Q12" s="299">
        <v>0</v>
      </c>
      <c r="R12" s="81">
        <v>0.263962</v>
      </c>
      <c r="S12" s="55" t="s">
        <v>1496</v>
      </c>
      <c r="T12" s="306">
        <v>12370.82</v>
      </c>
      <c r="U12" s="306">
        <v>12371</v>
      </c>
      <c r="V12" s="308">
        <f>U12/'1-SB'!C$47</f>
        <v>0.08155663673641601</v>
      </c>
      <c r="W12" s="599">
        <v>1.0132705754112065E-05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43465</v>
      </c>
      <c r="D13" s="56">
        <v>2</v>
      </c>
      <c r="E13" s="56" t="s">
        <v>1515</v>
      </c>
      <c r="F13" s="56" t="s">
        <v>1516</v>
      </c>
      <c r="G13" s="57" t="s">
        <v>263</v>
      </c>
      <c r="H13" s="57" t="s">
        <v>465</v>
      </c>
      <c r="I13" s="57" t="s">
        <v>776</v>
      </c>
      <c r="J13" s="57" t="s">
        <v>1494</v>
      </c>
      <c r="K13" s="57" t="s">
        <v>1517</v>
      </c>
      <c r="L13" s="57" t="s">
        <v>1496</v>
      </c>
      <c r="M13" s="57" t="s">
        <v>1496</v>
      </c>
      <c r="N13" s="300">
        <v>150</v>
      </c>
      <c r="O13" s="58" t="s">
        <v>1113</v>
      </c>
      <c r="P13" s="300">
        <v>417</v>
      </c>
      <c r="Q13" s="300">
        <v>0</v>
      </c>
      <c r="R13" s="294">
        <v>0.263962</v>
      </c>
      <c r="S13" s="46" t="s">
        <v>1496</v>
      </c>
      <c r="T13" s="307">
        <v>16510.82</v>
      </c>
      <c r="U13" s="307">
        <v>16511</v>
      </c>
      <c r="V13" s="309">
        <f>U13/'1-SB'!C$47</f>
        <v>0.10884986089685271</v>
      </c>
      <c r="W13" s="598">
        <v>2.2110523134977374E-05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43465</v>
      </c>
      <c r="D14" s="56">
        <v>3</v>
      </c>
      <c r="E14" s="56" t="s">
        <v>1512</v>
      </c>
      <c r="F14" s="56" t="s">
        <v>1513</v>
      </c>
      <c r="G14" s="57" t="s">
        <v>263</v>
      </c>
      <c r="H14" s="57" t="s">
        <v>465</v>
      </c>
      <c r="I14" s="57" t="s">
        <v>776</v>
      </c>
      <c r="J14" s="57" t="s">
        <v>1494</v>
      </c>
      <c r="K14" s="57" t="s">
        <v>1514</v>
      </c>
      <c r="L14" s="57" t="s">
        <v>1496</v>
      </c>
      <c r="M14" s="57" t="s">
        <v>1496</v>
      </c>
      <c r="N14" s="300">
        <v>90</v>
      </c>
      <c r="O14" s="58" t="s">
        <v>1113</v>
      </c>
      <c r="P14" s="300">
        <v>535</v>
      </c>
      <c r="Q14" s="300">
        <v>0</v>
      </c>
      <c r="R14" s="294">
        <v>0.263962</v>
      </c>
      <c r="S14" s="46" t="s">
        <v>1496</v>
      </c>
      <c r="T14" s="307">
        <v>12709.77</v>
      </c>
      <c r="U14" s="307">
        <v>12710</v>
      </c>
      <c r="V14" s="309">
        <f>U14/'1-SB'!C$47</f>
        <v>0.0837915166857851</v>
      </c>
      <c r="W14" s="598">
        <v>3.499060502255145E-05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43465</v>
      </c>
      <c r="D15" s="56">
        <v>4</v>
      </c>
      <c r="E15" s="56" t="s">
        <v>1500</v>
      </c>
      <c r="F15" s="56" t="s">
        <v>1501</v>
      </c>
      <c r="G15" s="57" t="s">
        <v>263</v>
      </c>
      <c r="H15" s="57" t="s">
        <v>465</v>
      </c>
      <c r="I15" s="57" t="s">
        <v>776</v>
      </c>
      <c r="J15" s="57" t="s">
        <v>1494</v>
      </c>
      <c r="K15" s="57" t="s">
        <v>1502</v>
      </c>
      <c r="L15" s="57" t="s">
        <v>1496</v>
      </c>
      <c r="M15" s="57" t="s">
        <v>1496</v>
      </c>
      <c r="N15" s="300">
        <v>310</v>
      </c>
      <c r="O15" s="58" t="s">
        <v>1113</v>
      </c>
      <c r="P15" s="300">
        <v>150</v>
      </c>
      <c r="Q15" s="300">
        <v>0</v>
      </c>
      <c r="R15" s="294">
        <v>0.263962</v>
      </c>
      <c r="S15" s="46" t="s">
        <v>1496</v>
      </c>
      <c r="T15" s="307">
        <v>12274.23</v>
      </c>
      <c r="U15" s="307">
        <v>12274</v>
      </c>
      <c r="V15" s="309">
        <f>U15/'1-SB'!C$47</f>
        <v>0.08091715781285024</v>
      </c>
      <c r="W15" s="598">
        <v>3.7856337276030153E-06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43465</v>
      </c>
      <c r="D16" s="56">
        <v>5</v>
      </c>
      <c r="E16" s="56" t="s">
        <v>1492</v>
      </c>
      <c r="F16" s="56" t="s">
        <v>1493</v>
      </c>
      <c r="G16" s="57" t="s">
        <v>263</v>
      </c>
      <c r="H16" s="57" t="s">
        <v>465</v>
      </c>
      <c r="I16" s="57" t="s">
        <v>776</v>
      </c>
      <c r="J16" s="57" t="s">
        <v>1494</v>
      </c>
      <c r="K16" s="57" t="s">
        <v>1495</v>
      </c>
      <c r="L16" s="57" t="s">
        <v>1496</v>
      </c>
      <c r="M16" s="57" t="s">
        <v>1496</v>
      </c>
      <c r="N16" s="300">
        <v>34</v>
      </c>
      <c r="O16" s="58" t="s">
        <v>1113</v>
      </c>
      <c r="P16" s="300">
        <v>1010</v>
      </c>
      <c r="Q16" s="300">
        <v>0</v>
      </c>
      <c r="R16" s="294">
        <v>0.263962</v>
      </c>
      <c r="S16" s="46" t="s">
        <v>1496</v>
      </c>
      <c r="T16" s="307">
        <v>9064.46</v>
      </c>
      <c r="U16" s="307">
        <v>9064</v>
      </c>
      <c r="V16" s="309">
        <f>U16/'1-SB'!C$47</f>
        <v>0.0597550202391783</v>
      </c>
      <c r="W16" s="598">
        <v>2.553223444598806E-05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43465</v>
      </c>
      <c r="D17" s="56">
        <v>6</v>
      </c>
      <c r="E17" s="56" t="s">
        <v>1497</v>
      </c>
      <c r="F17" s="56" t="s">
        <v>1498</v>
      </c>
      <c r="G17" s="57" t="s">
        <v>263</v>
      </c>
      <c r="H17" s="57" t="s">
        <v>465</v>
      </c>
      <c r="I17" s="57" t="s">
        <v>776</v>
      </c>
      <c r="J17" s="57" t="s">
        <v>1494</v>
      </c>
      <c r="K17" s="57" t="s">
        <v>1499</v>
      </c>
      <c r="L17" s="57" t="s">
        <v>1496</v>
      </c>
      <c r="M17" s="57" t="s">
        <v>1496</v>
      </c>
      <c r="N17" s="300">
        <v>170</v>
      </c>
      <c r="O17" s="58" t="s">
        <v>1113</v>
      </c>
      <c r="P17" s="300">
        <v>375</v>
      </c>
      <c r="Q17" s="300">
        <v>0</v>
      </c>
      <c r="R17" s="294">
        <v>0.263962</v>
      </c>
      <c r="S17" s="46" t="s">
        <v>1496</v>
      </c>
      <c r="T17" s="307">
        <v>16827.49</v>
      </c>
      <c r="U17" s="307">
        <v>16827</v>
      </c>
      <c r="V17" s="309">
        <f>U17/'1-SB'!C$47</f>
        <v>0.11093311182310826</v>
      </c>
      <c r="W17" s="598">
        <v>2.387639443410347E-05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43465</v>
      </c>
      <c r="D18" s="56">
        <v>7</v>
      </c>
      <c r="E18" s="56" t="s">
        <v>1503</v>
      </c>
      <c r="F18" s="56" t="s">
        <v>1504</v>
      </c>
      <c r="G18" s="57" t="s">
        <v>263</v>
      </c>
      <c r="H18" s="57" t="s">
        <v>465</v>
      </c>
      <c r="I18" s="57" t="s">
        <v>776</v>
      </c>
      <c r="J18" s="57" t="s">
        <v>1494</v>
      </c>
      <c r="K18" s="57" t="s">
        <v>1505</v>
      </c>
      <c r="L18" s="57" t="s">
        <v>1496</v>
      </c>
      <c r="M18" s="57" t="s">
        <v>1496</v>
      </c>
      <c r="N18" s="300">
        <v>80</v>
      </c>
      <c r="O18" s="58" t="s">
        <v>1113</v>
      </c>
      <c r="P18" s="300">
        <v>1160</v>
      </c>
      <c r="Q18" s="300">
        <v>0</v>
      </c>
      <c r="R18" s="294">
        <v>0.263962</v>
      </c>
      <c r="S18" s="46" t="s">
        <v>1496</v>
      </c>
      <c r="T18" s="307">
        <v>24495.67</v>
      </c>
      <c r="U18" s="307">
        <v>24496</v>
      </c>
      <c r="V18" s="309">
        <f>U18/'1-SB'!C$47</f>
        <v>0.16149150218213942</v>
      </c>
      <c r="W18" s="598">
        <v>2.3993042017814835E-05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43465</v>
      </c>
      <c r="D19" s="56">
        <v>8</v>
      </c>
      <c r="E19" s="56" t="s">
        <v>1506</v>
      </c>
      <c r="F19" s="56" t="s">
        <v>1507</v>
      </c>
      <c r="G19" s="57" t="s">
        <v>263</v>
      </c>
      <c r="H19" s="57" t="s">
        <v>465</v>
      </c>
      <c r="I19" s="57" t="s">
        <v>776</v>
      </c>
      <c r="J19" s="57" t="s">
        <v>1494</v>
      </c>
      <c r="K19" s="57" t="s">
        <v>1508</v>
      </c>
      <c r="L19" s="57" t="s">
        <v>1496</v>
      </c>
      <c r="M19" s="57" t="s">
        <v>1496</v>
      </c>
      <c r="N19" s="300">
        <v>150</v>
      </c>
      <c r="O19" s="58" t="s">
        <v>1113</v>
      </c>
      <c r="P19" s="300">
        <v>341</v>
      </c>
      <c r="Q19" s="300">
        <v>0</v>
      </c>
      <c r="R19" s="294">
        <v>0.263962</v>
      </c>
      <c r="S19" s="46" t="s">
        <v>1496</v>
      </c>
      <c r="T19" s="307">
        <v>13501.66</v>
      </c>
      <c r="U19" s="307">
        <v>13502</v>
      </c>
      <c r="V19" s="309">
        <f>U19/'1-SB'!C$47</f>
        <v>0.08901282913386865</v>
      </c>
      <c r="W19" s="598">
        <v>2.9247057892211336E-05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117755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117755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2019-01-07T09:11:54Z</cp:lastPrinted>
  <dcterms:created xsi:type="dcterms:W3CDTF">2004-03-04T10:58:58Z</dcterms:created>
  <dcterms:modified xsi:type="dcterms:W3CDTF">2019-02-15T14:19:14Z</dcterms:modified>
  <cp:category/>
  <cp:version/>
  <cp:contentType/>
  <cp:contentStatus/>
</cp:coreProperties>
</file>